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3.xml" ContentType="application/vnd.openxmlformats-officedocument.drawing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980" windowHeight="1170" tabRatio="944" activeTab="12"/>
  </bookViews>
  <sheets>
    <sheet name="2 " sheetId="1" r:id="rId1"/>
    <sheet name="3 " sheetId="2" r:id="rId2"/>
    <sheet name="4." sheetId="3" r:id="rId3"/>
    <sheet name="5" sheetId="4" r:id="rId4"/>
    <sheet name="6" sheetId="5" r:id="rId5"/>
    <sheet name="7م" sheetId="6" r:id="rId6"/>
    <sheet name="8ف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 م" sheetId="14" r:id="rId14"/>
    <sheet name=" 16 ف" sheetId="15" r:id="rId15"/>
    <sheet name="17" sheetId="16" r:id="rId16"/>
    <sheet name="18" sheetId="17" r:id="rId17"/>
    <sheet name="19ج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ف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  <sheet name="38" sheetId="37" r:id="rId37"/>
    <sheet name="39" sheetId="38" r:id="rId38"/>
    <sheet name="40" sheetId="39" r:id="rId39"/>
    <sheet name="41" sheetId="40" r:id="rId40"/>
    <sheet name="42" sheetId="41" r:id="rId41"/>
    <sheet name="43" sheetId="42" r:id="rId42"/>
    <sheet name="44" sheetId="43" r:id="rId43"/>
    <sheet name="45" sheetId="44" r:id="rId44"/>
    <sheet name="46" sheetId="45" r:id="rId45"/>
    <sheet name="47" sheetId="46" r:id="rId46"/>
    <sheet name="48" sheetId="47" r:id="rId47"/>
  </sheets>
  <definedNames>
    <definedName name="_xlnm.Print_Area" localSheetId="14">' 16 ف'!$A$1:$Q$23</definedName>
    <definedName name="_xlnm.Print_Area" localSheetId="8">'10'!$A$1:$S$25</definedName>
    <definedName name="_xlnm.Print_Area" localSheetId="9">'11'!$A$1:$U$27</definedName>
    <definedName name="_xlnm.Print_Area" localSheetId="10">'12'!$A$1:$G$27</definedName>
    <definedName name="_xlnm.Print_Area" localSheetId="11">'13'!$A$1:$S$24</definedName>
    <definedName name="_xlnm.Print_Area" localSheetId="12">'14'!$A$1:$AC$24</definedName>
    <definedName name="_xlnm.Print_Area" localSheetId="13">'15 م'!$A$1:$Q$33</definedName>
    <definedName name="_xlnm.Print_Area" localSheetId="15">'17'!$A$1:$Q$20</definedName>
    <definedName name="_xlnm.Print_Area" localSheetId="16">'18'!$A$1:$U$18</definedName>
    <definedName name="_xlnm.Print_Area" localSheetId="17">'19ج'!$A$1:$J$23</definedName>
    <definedName name="_xlnm.Print_Area" localSheetId="0">'2 '!$A$1:$J$27</definedName>
    <definedName name="_xlnm.Print_Area" localSheetId="18">'20'!$A$1:$Q$18</definedName>
    <definedName name="_xlnm.Print_Area" localSheetId="19">'21'!$A$1:$U$17</definedName>
    <definedName name="_xlnm.Print_Area" localSheetId="20">'22'!$A$1:$O$18</definedName>
    <definedName name="_xlnm.Print_Area" localSheetId="21">'23'!$A$1:$S$18</definedName>
    <definedName name="_xlnm.Print_Area" localSheetId="22">'24'!$A$1:$Q$18</definedName>
    <definedName name="_xlnm.Print_Area" localSheetId="23">'25ف'!$A$1:$Q$18</definedName>
    <definedName name="_xlnm.Print_Area" localSheetId="24">'26'!$A$1:$Q$11</definedName>
    <definedName name="_xlnm.Print_Area" localSheetId="25">'27'!$A$1:$Y$22</definedName>
    <definedName name="_xlnm.Print_Area" localSheetId="26">'28'!$A$1:$L$22</definedName>
    <definedName name="_xlnm.Print_Area" localSheetId="27">'29'!$A$1:$R$23</definedName>
    <definedName name="_xlnm.Print_Area" localSheetId="1">'3 '!$A$1:$Q$20</definedName>
    <definedName name="_xlnm.Print_Area" localSheetId="28">'30'!$A$1:$Y$26</definedName>
    <definedName name="_xlnm.Print_Area" localSheetId="29">'31'!$A$1:$AA$27</definedName>
    <definedName name="_xlnm.Print_Area" localSheetId="30">'32'!$A$1:$Y$18</definedName>
    <definedName name="_xlnm.Print_Area" localSheetId="31">'33'!$A$1:$S$13</definedName>
    <definedName name="_xlnm.Print_Area" localSheetId="32">'34'!$A$1:$Q$24</definedName>
    <definedName name="_xlnm.Print_Area" localSheetId="33">'35'!$A$1:$Q$19</definedName>
    <definedName name="_xlnm.Print_Area" localSheetId="34">'36'!$A$1:$L$24</definedName>
    <definedName name="_xlnm.Print_Area" localSheetId="35">'37'!$A$1:$AC$25</definedName>
    <definedName name="_xlnm.Print_Area" localSheetId="36">'38'!$A$1:$I$15</definedName>
    <definedName name="_xlnm.Print_Area" localSheetId="37">'39'!$A$1:$AC$43</definedName>
    <definedName name="_xlnm.Print_Area" localSheetId="2">'4.'!$A$1:$Q$21</definedName>
    <definedName name="_xlnm.Print_Area" localSheetId="38">'40'!$A$1:$O$19</definedName>
    <definedName name="_xlnm.Print_Area" localSheetId="39">'41'!$A$1:$G$19</definedName>
    <definedName name="_xlnm.Print_Area" localSheetId="41">'43'!$A$1:$G$19</definedName>
    <definedName name="_xlnm.Print_Area" localSheetId="42">'44'!$A$1:$AA$27</definedName>
    <definedName name="_xlnm.Print_Area" localSheetId="43">'45'!$A$1:$I$24</definedName>
    <definedName name="_xlnm.Print_Area" localSheetId="44">'46'!$A$1:$Q$25</definedName>
    <definedName name="_xlnm.Print_Area" localSheetId="45">'47'!$A$1:$R$24</definedName>
    <definedName name="_xlnm.Print_Area" localSheetId="46">'48'!$A$1:$H$24</definedName>
    <definedName name="_xlnm.Print_Area" localSheetId="3">'5'!$A$1:$Q$24</definedName>
    <definedName name="_xlnm.Print_Area" localSheetId="4">'6'!$A$1:$R$24</definedName>
    <definedName name="_xlnm.Print_Area" localSheetId="5">'7م'!$A$1:$S$25</definedName>
    <definedName name="_xlnm.Print_Area" localSheetId="6">'8ف'!$A$1:$Q$27</definedName>
    <definedName name="_xlnm.Print_Area" localSheetId="7">'9'!$A$1:$O$24</definedName>
  </definedNames>
  <calcPr fullCalcOnLoad="1"/>
</workbook>
</file>

<file path=xl/sharedStrings.xml><?xml version="1.0" encoding="utf-8"?>
<sst xmlns="http://schemas.openxmlformats.org/spreadsheetml/2006/main" count="3588" uniqueCount="702">
  <si>
    <t>المجموع</t>
  </si>
  <si>
    <t>المحافظة</t>
  </si>
  <si>
    <t xml:space="preserve">ابتدائية </t>
  </si>
  <si>
    <t>متوسطة</t>
  </si>
  <si>
    <t>اعدادية</t>
  </si>
  <si>
    <t>دبلوم</t>
  </si>
  <si>
    <t>بكالوريوس</t>
  </si>
  <si>
    <t>شهادات اخرى</t>
  </si>
  <si>
    <t xml:space="preserve">المجموع </t>
  </si>
  <si>
    <t xml:space="preserve">نينوى </t>
  </si>
  <si>
    <t xml:space="preserve">صلاح الدين </t>
  </si>
  <si>
    <t xml:space="preserve">كركوك </t>
  </si>
  <si>
    <t xml:space="preserve">ديالى </t>
  </si>
  <si>
    <t xml:space="preserve">بغداد </t>
  </si>
  <si>
    <t xml:space="preserve">بابل </t>
  </si>
  <si>
    <t xml:space="preserve">كربلاء </t>
  </si>
  <si>
    <t xml:space="preserve">النجف </t>
  </si>
  <si>
    <t>القادسية</t>
  </si>
  <si>
    <t>المثنى</t>
  </si>
  <si>
    <t xml:space="preserve">ذي قار </t>
  </si>
  <si>
    <t xml:space="preserve">واسط </t>
  </si>
  <si>
    <t xml:space="preserve">ميسان </t>
  </si>
  <si>
    <t>ابتدائية</t>
  </si>
  <si>
    <t>نينوى</t>
  </si>
  <si>
    <t>كركوك</t>
  </si>
  <si>
    <t>بغداد</t>
  </si>
  <si>
    <t>بابل</t>
  </si>
  <si>
    <t>كربلاء</t>
  </si>
  <si>
    <t>النجف</t>
  </si>
  <si>
    <t>ذي قار</t>
  </si>
  <si>
    <t>واسط</t>
  </si>
  <si>
    <t>ميسان</t>
  </si>
  <si>
    <t>البصرة</t>
  </si>
  <si>
    <t>اخرى</t>
  </si>
  <si>
    <t>صلاح الدين</t>
  </si>
  <si>
    <t>ديالى</t>
  </si>
  <si>
    <t>الانبار</t>
  </si>
  <si>
    <t>المسنون والمقعدون</t>
  </si>
  <si>
    <t>أطفال</t>
  </si>
  <si>
    <t xml:space="preserve">براعم </t>
  </si>
  <si>
    <t>زهور</t>
  </si>
  <si>
    <t>مجموع</t>
  </si>
  <si>
    <t xml:space="preserve">الوحدات </t>
  </si>
  <si>
    <t>العدد</t>
  </si>
  <si>
    <t>الموجودون</t>
  </si>
  <si>
    <t>الداخلون</t>
  </si>
  <si>
    <t>المغادرون</t>
  </si>
  <si>
    <t xml:space="preserve">الفئة العمرية </t>
  </si>
  <si>
    <t>4-</t>
  </si>
  <si>
    <t>6-</t>
  </si>
  <si>
    <t>9-</t>
  </si>
  <si>
    <t>12-</t>
  </si>
  <si>
    <t>15-</t>
  </si>
  <si>
    <t>18-</t>
  </si>
  <si>
    <t>20-</t>
  </si>
  <si>
    <t>30-</t>
  </si>
  <si>
    <t>40-</t>
  </si>
  <si>
    <t>50-</t>
  </si>
  <si>
    <t>60-</t>
  </si>
  <si>
    <t>70-</t>
  </si>
  <si>
    <t xml:space="preserve">70فأكثر </t>
  </si>
  <si>
    <t xml:space="preserve">المحافظة </t>
  </si>
  <si>
    <t xml:space="preserve">القادسية </t>
  </si>
  <si>
    <t xml:space="preserve">الفئات العمرية </t>
  </si>
  <si>
    <t xml:space="preserve">المجموع الكلي </t>
  </si>
  <si>
    <t xml:space="preserve"> الوحدات </t>
  </si>
  <si>
    <t xml:space="preserve">العاملون </t>
  </si>
  <si>
    <t xml:space="preserve">4- </t>
  </si>
  <si>
    <t>المجموع الكلي</t>
  </si>
  <si>
    <t xml:space="preserve">الحالة الاجتماعية والصحية </t>
  </si>
  <si>
    <t>فاقد الأم</t>
  </si>
  <si>
    <t xml:space="preserve">فاقد الأبوين </t>
  </si>
  <si>
    <t>مجهول الأبوين</t>
  </si>
  <si>
    <t>عوق أحد الأبوين أو كلاهما</t>
  </si>
  <si>
    <t>مرض مزمن أحد الأبوين أو كلاهما</t>
  </si>
  <si>
    <t>سجن أحد الأبوين أوكلاهما</t>
  </si>
  <si>
    <t>حالات التفكك الأسري</t>
  </si>
  <si>
    <t>طلاق</t>
  </si>
  <si>
    <t>هجر</t>
  </si>
  <si>
    <t>افتراق</t>
  </si>
  <si>
    <t>التشرد والتسول</t>
  </si>
  <si>
    <t>أخرى</t>
  </si>
  <si>
    <t>المرحلة الدراسية</t>
  </si>
  <si>
    <t>الجنس</t>
  </si>
  <si>
    <t>دون سن الرياض</t>
  </si>
  <si>
    <t>سن الرياض</t>
  </si>
  <si>
    <t>الأبتدائيـــة</t>
  </si>
  <si>
    <t>الأول</t>
  </si>
  <si>
    <t>الثاني</t>
  </si>
  <si>
    <t>الثالث</t>
  </si>
  <si>
    <t>الرابع</t>
  </si>
  <si>
    <t>الخامس</t>
  </si>
  <si>
    <t>السادس</t>
  </si>
  <si>
    <t>مجموع الأبتدائية</t>
  </si>
  <si>
    <t>المتوسطة</t>
  </si>
  <si>
    <t>مجموع المتوسطة</t>
  </si>
  <si>
    <t>الأعدادية</t>
  </si>
  <si>
    <t>مجموع الأعدادية</t>
  </si>
  <si>
    <t xml:space="preserve">المثنى </t>
  </si>
  <si>
    <t xml:space="preserve">التبني </t>
  </si>
  <si>
    <t>تسليم الى اسرته</t>
  </si>
  <si>
    <t>بناء على طلبه</t>
  </si>
  <si>
    <t xml:space="preserve">انقطاع بطلب </t>
  </si>
  <si>
    <t xml:space="preserve">مرض </t>
  </si>
  <si>
    <t xml:space="preserve">وفاة </t>
  </si>
  <si>
    <t xml:space="preserve">هروب وتسرب </t>
  </si>
  <si>
    <t>سوء سلوك</t>
  </si>
  <si>
    <t xml:space="preserve">إكمال السن القانونية </t>
  </si>
  <si>
    <t>التخرج</t>
  </si>
  <si>
    <t xml:space="preserve">فصل بقرار </t>
  </si>
  <si>
    <t xml:space="preserve">اخرى </t>
  </si>
  <si>
    <t xml:space="preserve">عدد الوحدات </t>
  </si>
  <si>
    <t xml:space="preserve"> العاملون</t>
  </si>
  <si>
    <t>الحالة العلمية</t>
  </si>
  <si>
    <t>ذكور</t>
  </si>
  <si>
    <t>أناث</t>
  </si>
  <si>
    <t>امي</t>
  </si>
  <si>
    <t>يقرأ ويكتب</t>
  </si>
  <si>
    <t>دبلوم عالي</t>
  </si>
  <si>
    <t>ماجستير</t>
  </si>
  <si>
    <t>دكتوراه</t>
  </si>
  <si>
    <t xml:space="preserve"> المحافظة</t>
  </si>
  <si>
    <t>أعزب</t>
  </si>
  <si>
    <t>متزوج</t>
  </si>
  <si>
    <t>مطلق</t>
  </si>
  <si>
    <t>أرمل</t>
  </si>
  <si>
    <t>مفترق</t>
  </si>
  <si>
    <t xml:space="preserve">سبب التواجد </t>
  </si>
  <si>
    <t>45-</t>
  </si>
  <si>
    <t>55-</t>
  </si>
  <si>
    <t>65-</t>
  </si>
  <si>
    <t>75-</t>
  </si>
  <si>
    <t>العجز بسبب العوق</t>
  </si>
  <si>
    <t>العجز بسبب الشيخوخة</t>
  </si>
  <si>
    <t>مرض مزمن</t>
  </si>
  <si>
    <t>عدم وجود معيل</t>
  </si>
  <si>
    <t>رغبة الاهل</t>
  </si>
  <si>
    <t>التسول</t>
  </si>
  <si>
    <t xml:space="preserve">40- </t>
  </si>
  <si>
    <t xml:space="preserve"> نوع العوق </t>
  </si>
  <si>
    <t>شلل احادي</t>
  </si>
  <si>
    <t>شلل رباعي</t>
  </si>
  <si>
    <t>شلل تشنجي</t>
  </si>
  <si>
    <t>شلل اطراف</t>
  </si>
  <si>
    <t xml:space="preserve">بتر الأطراف السفلي أو العلوي </t>
  </si>
  <si>
    <t>تخلف عقلي بسيط</t>
  </si>
  <si>
    <t>تخلف عقلي متوسط</t>
  </si>
  <si>
    <t>تخلف عقلي شديد</t>
  </si>
  <si>
    <t>صرع</t>
  </si>
  <si>
    <t xml:space="preserve">الكآبة المزمنة </t>
  </si>
  <si>
    <t xml:space="preserve">الصم والبكم </t>
  </si>
  <si>
    <t>ضعف البصر</t>
  </si>
  <si>
    <t>فاقد البصر</t>
  </si>
  <si>
    <t>بناءاً على طلبه</t>
  </si>
  <si>
    <t>قرار بفصل</t>
  </si>
  <si>
    <t>وفاة</t>
  </si>
  <si>
    <t>هروب وتسرب</t>
  </si>
  <si>
    <t xml:space="preserve">أخرى </t>
  </si>
  <si>
    <t xml:space="preserve">عدد المستفيدين </t>
  </si>
  <si>
    <t>عدد الداخلين</t>
  </si>
  <si>
    <t>70 فأكثر</t>
  </si>
  <si>
    <t>نوع العوق</t>
  </si>
  <si>
    <t>ولادي</t>
  </si>
  <si>
    <t>مستعصي</t>
  </si>
  <si>
    <t>مرض</t>
  </si>
  <si>
    <t>حادث</t>
  </si>
  <si>
    <t>حرب</t>
  </si>
  <si>
    <t>وراثي</t>
  </si>
  <si>
    <t>اصابة عمل</t>
  </si>
  <si>
    <t xml:space="preserve">الصم </t>
  </si>
  <si>
    <t xml:space="preserve">البكم </t>
  </si>
  <si>
    <t>فقدان سمع بسيط</t>
  </si>
  <si>
    <t xml:space="preserve">فقدان سمع متوسط </t>
  </si>
  <si>
    <t xml:space="preserve">فقدان سمع شديد </t>
  </si>
  <si>
    <t xml:space="preserve">رؤية الاشباح </t>
  </si>
  <si>
    <t xml:space="preserve">تحسس الضوء </t>
  </si>
  <si>
    <t>نوع التدريب والتأهيل</t>
  </si>
  <si>
    <t>عوق عقلي</t>
  </si>
  <si>
    <t xml:space="preserve">عوق سمعي </t>
  </si>
  <si>
    <t>عوق حركي</t>
  </si>
  <si>
    <t>عوق بصري</t>
  </si>
  <si>
    <t>متعدد العوق</t>
  </si>
  <si>
    <t>خياطة</t>
  </si>
  <si>
    <t>نجارة</t>
  </si>
  <si>
    <t>كهرباء</t>
  </si>
  <si>
    <t>طابعة</t>
  </si>
  <si>
    <t>زراعة</t>
  </si>
  <si>
    <t>سيراميك</t>
  </si>
  <si>
    <t>صناعة الورد</t>
  </si>
  <si>
    <t>خيزران</t>
  </si>
  <si>
    <t>اعمال تجميعية</t>
  </si>
  <si>
    <t>حياكة</t>
  </si>
  <si>
    <t>رياض الاطفال</t>
  </si>
  <si>
    <t>الابتدائية</t>
  </si>
  <si>
    <t xml:space="preserve">الاول </t>
  </si>
  <si>
    <t>السابع</t>
  </si>
  <si>
    <t>الثامن</t>
  </si>
  <si>
    <t>مجموع الابتدائية</t>
  </si>
  <si>
    <t xml:space="preserve">الأول متوسط </t>
  </si>
  <si>
    <t xml:space="preserve">الثاني متوسط </t>
  </si>
  <si>
    <t xml:space="preserve">الثالث متوسط </t>
  </si>
  <si>
    <t xml:space="preserve">مجموع المتوسطة  </t>
  </si>
  <si>
    <t xml:space="preserve">أساس </t>
  </si>
  <si>
    <t>متوسط</t>
  </si>
  <si>
    <t xml:space="preserve">متقدم </t>
  </si>
  <si>
    <t>أسباب المغادرة</t>
  </si>
  <si>
    <t>فصل بقرار</t>
  </si>
  <si>
    <t>الهروب</t>
  </si>
  <si>
    <t>لأكمال السن القانوني</t>
  </si>
  <si>
    <t xml:space="preserve">سوء سلوك </t>
  </si>
  <si>
    <t>تقاعد</t>
  </si>
  <si>
    <t xml:space="preserve">انتهاء عضوية </t>
  </si>
  <si>
    <t>انقطاع بطلب</t>
  </si>
  <si>
    <t xml:space="preserve">فاقد الأب </t>
  </si>
  <si>
    <t>شلل نصفي ايمن وايسر</t>
  </si>
  <si>
    <t xml:space="preserve">شلل الاطراف السفلى او العليا </t>
  </si>
  <si>
    <t>بتر الاطراف السفلى او العليا</t>
  </si>
  <si>
    <t>الفتحة الولادية في القلب</t>
  </si>
  <si>
    <t>الربو المزمن</t>
  </si>
  <si>
    <t>سكر مزمن ومضاعفاته</t>
  </si>
  <si>
    <t>فتحات الظهر</t>
  </si>
  <si>
    <t>تاخر النمو القزمية</t>
  </si>
  <si>
    <t>استقصاء الدماغ</t>
  </si>
  <si>
    <t>السمنة المفرطة</t>
  </si>
  <si>
    <t>التهاب المفاصل التشنجي</t>
  </si>
  <si>
    <t>تخلف عقلي متوسط الشدة</t>
  </si>
  <si>
    <t>الصرع</t>
  </si>
  <si>
    <t>الكابة المزمنة</t>
  </si>
  <si>
    <t>انفصام الشخصية</t>
  </si>
  <si>
    <t>كل انواع الذهان</t>
  </si>
  <si>
    <t>مجموع اعدادية</t>
  </si>
  <si>
    <t xml:space="preserve"> رابع</t>
  </si>
  <si>
    <t>خامس</t>
  </si>
  <si>
    <t xml:space="preserve"> سادس</t>
  </si>
  <si>
    <t xml:space="preserve">دور الدولة لرعاية الاحداث والبنات </t>
  </si>
  <si>
    <t xml:space="preserve">دور الدولة لرعاية الاحداث والبنات  </t>
  </si>
  <si>
    <t>السعة</t>
  </si>
  <si>
    <t>دور رعاية المعوقون</t>
  </si>
  <si>
    <t>دور رعاية المعوقين</t>
  </si>
  <si>
    <t xml:space="preserve"> الموجودون</t>
  </si>
  <si>
    <t xml:space="preserve">        70 أكثر من    </t>
  </si>
  <si>
    <t>* ملاحظة دور الدولة لرعاية الاحداث تقسم الى دور الدولة للاطفال حيث تكون بطبيعة الحال مختلطة ويطلق على الدار التي ترعى المستفيدين من الاولاد (دار البراعم) وعلى الدار التي ترعى المستفيدات ( دار الزهور)</t>
  </si>
  <si>
    <t xml:space="preserve"> 75 فأكثر</t>
  </si>
  <si>
    <t xml:space="preserve">شلل نصفي </t>
  </si>
  <si>
    <t>دور الحنان للعاجزين كلياً</t>
  </si>
  <si>
    <t xml:space="preserve">دور المسنين والمقعدين </t>
  </si>
  <si>
    <t xml:space="preserve"> دور الحنان للعاجزين كلياً</t>
  </si>
  <si>
    <t xml:space="preserve">المسنون والمقعدون </t>
  </si>
  <si>
    <t xml:space="preserve">عدد العاملين </t>
  </si>
  <si>
    <t>دائرة الرعاية الاجتماعية (الذكور)</t>
  </si>
  <si>
    <t>دائرة الرعاية الاجتماعية (المرأة )</t>
  </si>
  <si>
    <t>عدد المستفيدات</t>
  </si>
  <si>
    <t>عدد المستفيدين والمستفيدات</t>
  </si>
  <si>
    <t>الموجـــــودون</t>
  </si>
  <si>
    <t>الداخــــــــــــلون</t>
  </si>
  <si>
    <t>المغـــــــــــادرون</t>
  </si>
  <si>
    <t>العــــــــــــاملون</t>
  </si>
  <si>
    <t>عدد وحدات الرعاية الإجتماعية حسب المحافظة ونوع الوحدة لسنة 2015</t>
  </si>
  <si>
    <t xml:space="preserve">  عدد وحدات الرعاية الإجتماعية وعدد المستفيدين الموجودين والداخلين والمغادرين والعاملين (الفعلي) حسب الجنس ونوع الوحدة لسنة 2015</t>
  </si>
  <si>
    <t>عدد المستفيدين الموجودين في وحدات  الرعاية الأجتماعية حسب نوع الوحدة وفئات العمر والجنس لسنة 2015</t>
  </si>
  <si>
    <t>عدد المستفيدين الموجودين في وحدات الرعاية الأجتماعية حسب نوع الوحدة والمحافظة والجنس لسنة 2015</t>
  </si>
  <si>
    <t>عدد المستفيدين الداخلين الى وحدات  الرعاية الأجتماعية حسب فئات العمر ونوع الوحدة والجنس لسنة  2015</t>
  </si>
  <si>
    <t>عدد العاملين في وحدات الرعاية الاجتماعية (على الملاك) حسب الشهادة والجنس والمحافظة لسنة 2015</t>
  </si>
  <si>
    <t>عدد العاملين في وحدات  الرعاية الأجتماعية (الفعلي) حسب الشهادة والجنس والمحافظة لسنة  2015</t>
  </si>
  <si>
    <t>عدد الوحدات وعدد الموجودين والداخلين والمغادرين والعاملين (الفعلي ) في دور الدولة لرعاية الاحداث والبنات حسب المحافظة لسنة 2015</t>
  </si>
  <si>
    <t xml:space="preserve"> عدد المستفيدين الموجودين في دور الدولة لرعاية الاحداث والبنات حسب فئات العمر والجنس والمحافظة لسنة 2015</t>
  </si>
  <si>
    <t xml:space="preserve">عدد المستفيدين الموجودين في دور الدولة لرعاية الاحداث والبنات حسب الحالة الاجتماعية والصحية وفئات العمر والجنس لسنة 2015 </t>
  </si>
  <si>
    <t>عدد المستفيدين الموجودين في دور الدولة لرعاية الاحداث والبنات حسب المرحلة الدراسية والجنس لسنة 2015</t>
  </si>
  <si>
    <t xml:space="preserve"> عدد المستفيدين الداخلين الى دور الدولة لرعاية الأحداث والبنات حسب المحافظة وفئات العمر والجنس لسنة 2015</t>
  </si>
  <si>
    <t>عدد المستفيدين المغادرين من دور الدولة لرعاية الأحداث والبنات حسب أسباب المغادرة والجنس والمحافظة  لسنة 2015</t>
  </si>
  <si>
    <t xml:space="preserve">عدد العاملين في دور الدولة لرعاية الاحداث والبنات ( على الملاك ) حسب الشهادة والجنس والمحافظة لسنة 2015  </t>
  </si>
  <si>
    <t>عدد العاملين في دور الدولة لرعاية الأحداث والبنات (الفعلي) حسب الشهادة والجنس والمحافظة لسنة  2015</t>
  </si>
  <si>
    <t>عدد الوحدات والسعة وعدد الموجودين والداخلين والمغادرين والعاملين (الفعلي) في دور رعاية المسنين والمقعدين حسب المحافظة لسنة 2015</t>
  </si>
  <si>
    <t>عدد المستفيدين الموجودين في دور رعاية المسنين والمقعدين حسب فئات العمر والجنس والمحافظة لسنة 2015</t>
  </si>
  <si>
    <t>عدد المستفيدين الموجودين في دور رعاية المسنين والمقعدين  حسب الحالة العلمية والجنس لسنة 2015</t>
  </si>
  <si>
    <t>عدد المستفيدين الموجودين في دور رعاية المسنين والمقعدين حسب الحالة الاجتماعية والجنس والمحافظة لسنة 2015</t>
  </si>
  <si>
    <t>عدد المستفيدين الموجودين في دور رعاية المسنين والمقعدين حسب أسباب التواجد وفئات العمر والجنس لسنة 2015</t>
  </si>
  <si>
    <t>عدد المستفيدين الداخلين في دور رعاية المسنين والمقعدين حسب فئات العمر والجنس والمحافظة لسنة 2015</t>
  </si>
  <si>
    <t>عدد المستفيدين المغادرين  في دور رعاية المسنين والمقعدين حسب اسباب المغادرة والجنس والمحافظة لسنة 2015</t>
  </si>
  <si>
    <t>عدد العاملين الموجودين في دور رعاية المسنين والمقعدين (على الملاك) حسب الشهادة والمحافظة والجنس لسنة 2015</t>
  </si>
  <si>
    <t xml:space="preserve">  عدد العاملين الموجودين في دور رعاية المسنين والمقعدين ( الفعلي) حسب الشهادة والمحافظة والجنس لسنة 2015</t>
  </si>
  <si>
    <t>عدد الوحدات والسعة وعدد الموجودين والداخلين والمغادرين والعاملين (الفعلي) في دور الحنان للعاجزين كلياً  حسب المحافظة لسنة 2015</t>
  </si>
  <si>
    <t>عدد المستفيدين الموجودين في دور الحنان للعاجزين كلياً  حسب فئات العمر والجنس والمحافظة لسنة 2015</t>
  </si>
  <si>
    <t>عدد المستفيدين الموجودين في دور الحنان للعاجزين كلياً حسب الحالة العلمية والجنس لسنة 2015</t>
  </si>
  <si>
    <t>عدد المستفيدين الموجودين في دور الحنان للعاجزين كلياً حسب الحالة الاجتماعية والجنس والمحافظة لسنة 2015</t>
  </si>
  <si>
    <t>عدد المستفيدين الموجودين في دور الحنان للعاجزين كلياً حسب نوع العوق وفئات العمر والجنس لسنة 2015</t>
  </si>
  <si>
    <t>عدد المستفيدين المغادرين في دورالحنان للعاجزين كلياً  حسب أسباب المغادرة والجنس والمحافظة لسنة 2015</t>
  </si>
  <si>
    <t>عدد العاملين الموجودين في دورالحنان للعاجزين كلياً (على الملاك) حسب الشهادة والمحافظة والجنس لسنة 2015</t>
  </si>
  <si>
    <t xml:space="preserve">  عدد العاملين الموجودين في دور  الحنان للعاجزين كلياً( الفعلي) حسب الشهادة  والمحافظة والجنس لسنة 2015</t>
  </si>
  <si>
    <t xml:space="preserve"> عدد الوحدات وعدد المستفيدين والداخلين والعاملين (الفعلي) في دور ومعاهد رعاية المعوقين  حسب المحافظة لسنة 2015</t>
  </si>
  <si>
    <t>عدد المستفيدين الموجودين في دور ومعاهد رعاية المعوقين والورش حسب فئات العمر والجنس والمحافظة لسنة  2015</t>
  </si>
  <si>
    <t xml:space="preserve">        عدد المستفيدين الموجودين في دور ومعاهد رعاية المعوقين حسب نوع العوق والجنس لسنة  2015      </t>
  </si>
  <si>
    <t xml:space="preserve">     عدد المستفيدين الموجودين في دور ومعاهد رعاية المعوقين حسب نوع العوق وفئات العمر والجنس لسنة  2015                      </t>
  </si>
  <si>
    <t>عدد المستفيدين الموجودين في ( معاهد التأهيل المهني والورش ) حسب نوع العوق والتأهيل والتدريب والجنس لسنة 2015</t>
  </si>
  <si>
    <t>عدد المستفيدين الموجودين في  (معاهد الصم والبكم) حسب المرحلة الدراسية والجنس لسنة 2015</t>
  </si>
  <si>
    <t>عدد المستفيدين الموجودين في (معاهد العوق الحركي والمكفوفين) حسب المرحلة الدراسية والجنس لسنة 2015</t>
  </si>
  <si>
    <t>عدد المستفيدين الموجودين في (معاهد التخلف العقلي ) حسب المرحلة الدراسية والجنس لسنة 2015</t>
  </si>
  <si>
    <t xml:space="preserve">عدد المستفيدين الداخلين في دور ومعاهد رعاية المعوقين حسب فئات العمر والجنس والمحافظة لسنة 2015 </t>
  </si>
  <si>
    <t>عدد المستفيدين المغادرين من دور ومعاهد المعوقين حسب أسباب المغادرة والجنس لسنة 2015</t>
  </si>
  <si>
    <t>عدد العاملين في دور ومعاهد رعاية المعوقين ( على الملاك ) حسب الشهادة والجنس والمحافظة لسنة 2015</t>
  </si>
  <si>
    <t>عدد العاملين في دور ومعاهد رعاية المعوقين ( الفعلي ) حسب الشهادة والجنس والمحافظة لسنة 2015</t>
  </si>
  <si>
    <t xml:space="preserve">عدد المستفيدين المشمولين برواتب دائرة الرعاية الاجتماعية للذكور والاناث والمبالغ المصروفة لسنة 2015  </t>
  </si>
  <si>
    <t>بدون مؤهل</t>
  </si>
  <si>
    <t>..</t>
  </si>
  <si>
    <t>تحضيري</t>
  </si>
  <si>
    <t>أرمـــــــــــل</t>
  </si>
  <si>
    <t>أعـــــــــــزب</t>
  </si>
  <si>
    <t>متـــــــــزوج</t>
  </si>
  <si>
    <t>مطلـــــــــــــق</t>
  </si>
  <si>
    <t>مفتــــــــرق</t>
  </si>
  <si>
    <t>المبلغ المصروف (بالالف دينار)</t>
  </si>
  <si>
    <t>صلاح الدين*</t>
  </si>
  <si>
    <t>جدول  (2)</t>
  </si>
  <si>
    <t>جدول  (3)</t>
  </si>
  <si>
    <r>
      <t xml:space="preserve"> جدول  </t>
    </r>
    <r>
      <rPr>
        <b/>
        <sz val="16"/>
        <rFont val="Arial"/>
        <family val="2"/>
      </rPr>
      <t>(5)</t>
    </r>
  </si>
  <si>
    <r>
      <t xml:space="preserve">جدول  </t>
    </r>
    <r>
      <rPr>
        <b/>
        <sz val="16"/>
        <rFont val="Arial"/>
        <family val="2"/>
      </rPr>
      <t>(6)</t>
    </r>
  </si>
  <si>
    <t>جدول (7)</t>
  </si>
  <si>
    <t>جدول  (8)</t>
  </si>
  <si>
    <t>جدول (9)</t>
  </si>
  <si>
    <t xml:space="preserve">(جدول (10 </t>
  </si>
  <si>
    <t>جدول  (11)</t>
  </si>
  <si>
    <t xml:space="preserve">جدول (12) </t>
  </si>
  <si>
    <t xml:space="preserve">جدول (13) </t>
  </si>
  <si>
    <t>جدول (14)</t>
  </si>
  <si>
    <t>جدول  (15)</t>
  </si>
  <si>
    <t xml:space="preserve">جدول (16)                                                                             </t>
  </si>
  <si>
    <t>جدول  ( 17)</t>
  </si>
  <si>
    <t>جدول(19)</t>
  </si>
  <si>
    <t>جدول(20)</t>
  </si>
  <si>
    <t>جدول(21)</t>
  </si>
  <si>
    <t>جدول(22)</t>
  </si>
  <si>
    <t>جدول(23)</t>
  </si>
  <si>
    <t>جدول(24)</t>
  </si>
  <si>
    <t>جدول(25)</t>
  </si>
  <si>
    <t>جدول( 26)</t>
  </si>
  <si>
    <t>جدول(27)</t>
  </si>
  <si>
    <t>جدول(28)</t>
  </si>
  <si>
    <t>جدول(29)</t>
  </si>
  <si>
    <t>جدول(30)</t>
  </si>
  <si>
    <t>جدول(31)</t>
  </si>
  <si>
    <t>جدول(32)</t>
  </si>
  <si>
    <t>جدول(33)</t>
  </si>
  <si>
    <t>جدول(34)</t>
  </si>
  <si>
    <t>جدول(35)</t>
  </si>
  <si>
    <t>جدول(36)</t>
  </si>
  <si>
    <t>جدول(37)</t>
  </si>
  <si>
    <t>جدول(38)</t>
  </si>
  <si>
    <t xml:space="preserve"> جدول(39)                  </t>
  </si>
  <si>
    <t xml:space="preserve">تابع جدول(39)                  </t>
  </si>
  <si>
    <t>جدول(40)</t>
  </si>
  <si>
    <t>جدول(41)</t>
  </si>
  <si>
    <t>جدول(42)</t>
  </si>
  <si>
    <t>جدول(43)</t>
  </si>
  <si>
    <t>جدول( 48  )</t>
  </si>
  <si>
    <t>نينوى*</t>
  </si>
  <si>
    <t>الانبار*</t>
  </si>
  <si>
    <t>جدول (44)</t>
  </si>
  <si>
    <t>جدول (45)</t>
  </si>
  <si>
    <t>جدول (46)</t>
  </si>
  <si>
    <t>جدول (47)</t>
  </si>
  <si>
    <t>Governorate</t>
  </si>
  <si>
    <t>Nineveh</t>
  </si>
  <si>
    <t>Kirkuk</t>
  </si>
  <si>
    <t>Diyala</t>
  </si>
  <si>
    <t>Baghdad</t>
  </si>
  <si>
    <t>Al-Anbar</t>
  </si>
  <si>
    <t>Babylon</t>
  </si>
  <si>
    <t>Kerbela</t>
  </si>
  <si>
    <t>Al-Najaf</t>
  </si>
  <si>
    <t>Al-Qadesyia</t>
  </si>
  <si>
    <t>Al-muthanna</t>
  </si>
  <si>
    <t>Thi-Qar</t>
  </si>
  <si>
    <t>Wasit</t>
  </si>
  <si>
    <t>Missan</t>
  </si>
  <si>
    <t>Total</t>
  </si>
  <si>
    <t>State care centres for young girls and boys</t>
  </si>
  <si>
    <t>Children</t>
  </si>
  <si>
    <t>Buds</t>
  </si>
  <si>
    <t>Flowers</t>
  </si>
  <si>
    <t>The aged and disabled</t>
  </si>
  <si>
    <t xml:space="preserve">Hanan houses for severly disabled </t>
  </si>
  <si>
    <t>Nursing houses for disabled</t>
  </si>
  <si>
    <t>*Note: State care houses for kids (girls and boys) are divided into houses for boys which called (buds house) and others for girls named (flowers house)</t>
  </si>
  <si>
    <t>Units</t>
  </si>
  <si>
    <t>State care houses for kids (boys and girls)</t>
  </si>
  <si>
    <t>Nursing houses of old and disabled persons</t>
  </si>
  <si>
    <t>Hanan houses for completely disabled persons</t>
  </si>
  <si>
    <t>Presents</t>
  </si>
  <si>
    <t>Entrants</t>
  </si>
  <si>
    <t>Departures</t>
  </si>
  <si>
    <t>Employees</t>
  </si>
  <si>
    <t>No.</t>
  </si>
  <si>
    <t>M</t>
  </si>
  <si>
    <t>F</t>
  </si>
  <si>
    <t>T</t>
  </si>
  <si>
    <t>Age group</t>
  </si>
  <si>
    <t xml:space="preserve">State care houses for kids </t>
  </si>
  <si>
    <t>Aged and disabled</t>
  </si>
  <si>
    <t xml:space="preserve">Hanan houses for completely disabled persons </t>
  </si>
  <si>
    <t>Disabled nursing houses</t>
  </si>
  <si>
    <t xml:space="preserve">70 and more </t>
  </si>
  <si>
    <t>Male</t>
  </si>
  <si>
    <t>Female</t>
  </si>
  <si>
    <t>70 and more</t>
  </si>
  <si>
    <t>Grand Total</t>
  </si>
  <si>
    <t>Primary</t>
  </si>
  <si>
    <t>Intermediate</t>
  </si>
  <si>
    <t>Preparatory</t>
  </si>
  <si>
    <t>Diploma</t>
  </si>
  <si>
    <t>Bachelor</t>
  </si>
  <si>
    <t>Other</t>
  </si>
  <si>
    <t>Without qualification</t>
  </si>
  <si>
    <t xml:space="preserve">Enrolled kids </t>
  </si>
  <si>
    <t>Unit</t>
  </si>
  <si>
    <t>Grand total</t>
  </si>
  <si>
    <t xml:space="preserve">Social and health condition </t>
  </si>
  <si>
    <t>Fatherless</t>
  </si>
  <si>
    <t>Motherless</t>
  </si>
  <si>
    <t>Parentless</t>
  </si>
  <si>
    <t xml:space="preserve">Unrecognized parents </t>
  </si>
  <si>
    <t>Disability of one or both of parents</t>
  </si>
  <si>
    <t xml:space="preserve">Chronic disease of one of the parents or both of them </t>
  </si>
  <si>
    <t>One or both of them are in prison</t>
  </si>
  <si>
    <t>Divorce</t>
  </si>
  <si>
    <t>Household breakdown cases</t>
  </si>
  <si>
    <t>Abandonment</t>
  </si>
  <si>
    <t>Separation</t>
  </si>
  <si>
    <t>Homless and beggary</t>
  </si>
  <si>
    <t>School grade</t>
  </si>
  <si>
    <t xml:space="preserve">Below kindergarten age </t>
  </si>
  <si>
    <t xml:space="preserve">kindergarten age </t>
  </si>
  <si>
    <t>First</t>
  </si>
  <si>
    <t>Second</t>
  </si>
  <si>
    <t>Third</t>
  </si>
  <si>
    <t>Fourth</t>
  </si>
  <si>
    <t>Fifth</t>
  </si>
  <si>
    <t>Sixth</t>
  </si>
  <si>
    <t>Primary total</t>
  </si>
  <si>
    <t>Intermediate total</t>
  </si>
  <si>
    <t>Preparatory total</t>
  </si>
  <si>
    <t>Sex</t>
  </si>
  <si>
    <t xml:space="preserve">T </t>
  </si>
  <si>
    <t>Table (13)</t>
  </si>
  <si>
    <t>Adoption</t>
  </si>
  <si>
    <t>Delivered to his or her family</t>
  </si>
  <si>
    <t>According to his or her request</t>
  </si>
  <si>
    <t>Absence by request</t>
  </si>
  <si>
    <t>Sikness</t>
  </si>
  <si>
    <t>Death</t>
  </si>
  <si>
    <t>Escape or slipping</t>
  </si>
  <si>
    <t>bad behavior</t>
  </si>
  <si>
    <t>Attaining the legal age</t>
  </si>
  <si>
    <t>Graduation</t>
  </si>
  <si>
    <t>Dismissal by a decision</t>
  </si>
  <si>
    <t>Table (14)</t>
  </si>
  <si>
    <t xml:space="preserve">Other </t>
  </si>
  <si>
    <t>Table (15)</t>
  </si>
  <si>
    <t>Table (16)</t>
  </si>
  <si>
    <t>No.units</t>
  </si>
  <si>
    <t>Capacity</t>
  </si>
  <si>
    <t>Table (17)</t>
  </si>
  <si>
    <t>Table (18)</t>
  </si>
  <si>
    <t>70 or more</t>
  </si>
  <si>
    <t xml:space="preserve">Educational status </t>
  </si>
  <si>
    <t>illiterate</t>
  </si>
  <si>
    <t>Read and write</t>
  </si>
  <si>
    <t>High diploma</t>
  </si>
  <si>
    <t>Master</t>
  </si>
  <si>
    <t>Doctorate</t>
  </si>
  <si>
    <t>Table (19)</t>
  </si>
  <si>
    <t xml:space="preserve">أناث      Female   </t>
  </si>
  <si>
    <t>ذكور       Male</t>
  </si>
  <si>
    <t>الجنس                   sex</t>
  </si>
  <si>
    <t>Single</t>
  </si>
  <si>
    <t>Married</t>
  </si>
  <si>
    <t>Divorced</t>
  </si>
  <si>
    <t>widower</t>
  </si>
  <si>
    <t>Separated</t>
  </si>
  <si>
    <t>Table (21)</t>
  </si>
  <si>
    <t>Reason of existence</t>
  </si>
  <si>
    <t>Disabled</t>
  </si>
  <si>
    <t>Aged</t>
  </si>
  <si>
    <t>Chronic disease</t>
  </si>
  <si>
    <t>No supporter</t>
  </si>
  <si>
    <t>according to relative wish</t>
  </si>
  <si>
    <t>Beggary</t>
  </si>
  <si>
    <t>Table (23)</t>
  </si>
  <si>
    <t>Bad behavior</t>
  </si>
  <si>
    <t xml:space="preserve"> (25) Table </t>
  </si>
  <si>
    <t>Table (26)</t>
  </si>
  <si>
    <t>Kerbala</t>
  </si>
  <si>
    <t xml:space="preserve">residents </t>
  </si>
  <si>
    <t>Enrolled</t>
  </si>
  <si>
    <t>Educational status</t>
  </si>
  <si>
    <t>Table (28)</t>
  </si>
  <si>
    <t>Widower</t>
  </si>
  <si>
    <t>Table (30)</t>
  </si>
  <si>
    <t>Disablity</t>
  </si>
  <si>
    <t>Aging</t>
  </si>
  <si>
    <t>Relative's wish</t>
  </si>
  <si>
    <t>Table (29)</t>
  </si>
  <si>
    <t>Table (31)</t>
  </si>
  <si>
    <t>Table (32)</t>
  </si>
  <si>
    <t>Dismissal decision</t>
  </si>
  <si>
    <t>Bad behaviour</t>
  </si>
  <si>
    <t>Table (33)</t>
  </si>
  <si>
    <t>Table (34)</t>
  </si>
  <si>
    <t>Table (36)</t>
  </si>
  <si>
    <t>units</t>
  </si>
  <si>
    <t>beneficiaries</t>
  </si>
  <si>
    <t>Disability condition</t>
  </si>
  <si>
    <t xml:space="preserve">Congenital disorder
</t>
  </si>
  <si>
    <t>Stubborn disease</t>
  </si>
  <si>
    <t>Disease</t>
  </si>
  <si>
    <t>Accident</t>
  </si>
  <si>
    <t>War</t>
  </si>
  <si>
    <t>Inherited disease</t>
  </si>
  <si>
    <t>Work accident</t>
  </si>
  <si>
    <t>Table (38)</t>
  </si>
  <si>
    <t xml:space="preserve"> kind of rehabilitation and training</t>
  </si>
  <si>
    <t>sewing</t>
  </si>
  <si>
    <t>carpentry</t>
  </si>
  <si>
    <t>electricity</t>
  </si>
  <si>
    <t>printing</t>
  </si>
  <si>
    <t>cultivation</t>
  </si>
  <si>
    <t>Ceramics</t>
  </si>
  <si>
    <t>Flower industry</t>
  </si>
  <si>
    <t>Bamboo industry</t>
  </si>
  <si>
    <t>Structured products</t>
  </si>
  <si>
    <t>Weaving</t>
  </si>
  <si>
    <t>Table (40)</t>
  </si>
  <si>
    <t xml:space="preserve">الجنس Sex  </t>
  </si>
  <si>
    <t>Kindergarten</t>
  </si>
  <si>
    <t>Special class</t>
  </si>
  <si>
    <t>Seventh</t>
  </si>
  <si>
    <t>Eighth</t>
  </si>
  <si>
    <t>Table (41)</t>
  </si>
  <si>
    <t>Intermediate-first</t>
  </si>
  <si>
    <t>Intermediate-second</t>
  </si>
  <si>
    <t>Intermediate-third</t>
  </si>
  <si>
    <t>Table (42)</t>
  </si>
  <si>
    <t>Table (43)</t>
  </si>
  <si>
    <t>Basic</t>
  </si>
  <si>
    <t>Advanced</t>
  </si>
  <si>
    <t>Table (44)</t>
  </si>
  <si>
    <t>Reasons of departure</t>
  </si>
  <si>
    <t>According to the beneficiary request</t>
  </si>
  <si>
    <t>Delivered to the family</t>
  </si>
  <si>
    <t>Dissmisal by a decision</t>
  </si>
  <si>
    <t>Escape</t>
  </si>
  <si>
    <t>Addoption</t>
  </si>
  <si>
    <t>Retirement</t>
  </si>
  <si>
    <t>End of membership</t>
  </si>
  <si>
    <t>Table (45)</t>
  </si>
  <si>
    <t>الجنس Sex</t>
  </si>
  <si>
    <t>Bachlor</t>
  </si>
  <si>
    <t>Table (46)</t>
  </si>
  <si>
    <t>Table (47)</t>
  </si>
  <si>
    <t>Table (48)</t>
  </si>
  <si>
    <t>Social care office (male)</t>
  </si>
  <si>
    <t>Social care office (female)</t>
  </si>
  <si>
    <t>Number of beneficiaries (m)</t>
  </si>
  <si>
    <t>Number of beneficiaries (f)</t>
  </si>
  <si>
    <t>Number of beneficiaries (f&amp;m)</t>
  </si>
  <si>
    <t>Amount spent (ID Thousand)</t>
  </si>
  <si>
    <t>Table (2)</t>
  </si>
  <si>
    <t>Number of social care units by governorate and type of unit for 2015</t>
  </si>
  <si>
    <t>Actual number of social care units, beneficiaries (presents, entrants, departures) and employees by sex and unit type for 2015</t>
  </si>
  <si>
    <t>Table (3)</t>
  </si>
  <si>
    <t>Table (4)</t>
  </si>
  <si>
    <r>
      <t xml:space="preserve">جدول </t>
    </r>
    <r>
      <rPr>
        <b/>
        <sz val="14"/>
        <rFont val="Arial"/>
        <family val="2"/>
      </rPr>
      <t xml:space="preserve"> (4)</t>
    </r>
  </si>
  <si>
    <t>Table (5)</t>
  </si>
  <si>
    <t>Number of beneficiaries in social care units by unit type, age group and sex for 2015</t>
  </si>
  <si>
    <t>Number of beneficiaries in social care units by unit type, governorate and sex for 2015</t>
  </si>
  <si>
    <t>Number of beneficiaries enrolled in social care units by age group, unit type and sex for 2015</t>
  </si>
  <si>
    <t>Table (6)</t>
  </si>
  <si>
    <t>Table (7)</t>
  </si>
  <si>
    <t>Table (8)</t>
  </si>
  <si>
    <t>Table (9)</t>
  </si>
  <si>
    <t>Table (10)</t>
  </si>
  <si>
    <t>Table (11)</t>
  </si>
  <si>
    <t>Table (12)</t>
  </si>
  <si>
    <t xml:space="preserve">Number of employees (permanent) in social care units by certificate, sex and governorate for 2015 </t>
  </si>
  <si>
    <t>Actual number of employees in social care units by certificate, sex and governorate for 2015</t>
  </si>
  <si>
    <t>Number of social care units, actual enrolled persons,  departures and employees in state social care houses for  young girls and boys by governorate for 2015</t>
  </si>
  <si>
    <t>Number of current beneficiaries in social care units of young girls and boys by age group, sex and  governorate for 2015</t>
  </si>
  <si>
    <t>Number of current beneficiaries in social care units of young girls and boys by social and health condition,age group and sex for 2015</t>
  </si>
  <si>
    <t>Number of current beneficiaries in social care units of young girls and boys by school grade and sex for 2015</t>
  </si>
  <si>
    <t>Number of beneficiaries enrolled in social care units of young girls and boys by governorate, age group and sex for 2015</t>
  </si>
  <si>
    <t>Number of beneficiaries departed social care units of young girls and boys by reason of departure, sex, and governorate for 2015</t>
  </si>
  <si>
    <t xml:space="preserve">  Number of employees (permanent) in social care units of young girls and boys bycertificate, sex, and governorate for 2015</t>
  </si>
  <si>
    <t xml:space="preserve">  Number of employees (actual) in social care units of young girls and boys bycertificate, sex, and governorate for 2015</t>
  </si>
  <si>
    <t>Number and capacity of social care units, Presents, enrolled persons,  departures and employees (actual) in nursing houses of  old and disabled by governorate for 2015</t>
  </si>
  <si>
    <t>Number of current beneficiaries in nursing houses of old and disabled by age group, sex and governorate for 2015</t>
  </si>
  <si>
    <t>Number of current beneficiaries in nursing houses of old and disabled by educational status and sex for 2015</t>
  </si>
  <si>
    <t>Number of current beneficiaries in nursing houses of old and disabled by reason of existence age group and sex governorate for 2015</t>
  </si>
  <si>
    <t>Number of beneficiaries enrolled in nursing houses by age group, sex and governorate for 2015</t>
  </si>
  <si>
    <t>Number of current employees (actual) in nursing houses of old and disabled by certificate, governorate and sex for 2015</t>
  </si>
  <si>
    <t>Number of current beneficiaries existed in Hanan nursing houses of completely disabled by educational status and sex for 2015</t>
  </si>
  <si>
    <t>Number of current beneficiaries existed in Hanan nursing houses of completely disabled by social condition and sex for 2015</t>
  </si>
  <si>
    <t>Number of current beneficiaries existed in Hanan nursing houses of completely disabled by type of disability, age group and sex for 2015</t>
  </si>
  <si>
    <t>Number of current beneficiaries existed in Hanan nursing houses of completely disabled by age group, sex and governorate for 2015</t>
  </si>
  <si>
    <t>Number of beneficiaries departed from Hanan nursing houses of completely disabled by reason of departure, sex and governorate for 2015</t>
  </si>
  <si>
    <t>Number of current employees (permanent) in Hanan houses of disabled by certificate, governorate and sex for 2015</t>
  </si>
  <si>
    <t>Number of social care units, beneficiaries, enrolled persons, departures and employees (actual) in nursing houses and institutions completely disabled by governorate for 2015</t>
  </si>
  <si>
    <t xml:space="preserve">       Number of current beneficiaries existed in nursing houses and institutions of disabled by disability condition and sex for 2015</t>
  </si>
  <si>
    <t xml:space="preserve">   Number of current beneficiaries existed in nursing houses and instiutions of disabled by disability condition, age group and sex for 2015</t>
  </si>
  <si>
    <t xml:space="preserve">   Number of current beneficiaries existed in (professinal rehabilitation institutions and workshops) by disability condition, kind of rehabilitation and training and sex for 2015</t>
  </si>
  <si>
    <t xml:space="preserve">Number of beneficiaries existed in (deaf and dumb institutions) by school grade and sex for 2015 </t>
  </si>
  <si>
    <t>Number of beneficiaries existed in (physical handicaped and blind institutions) by school grade and sex for 2015</t>
  </si>
  <si>
    <t>Number of beneficiaries existed in (mental retardation institutions) by school grade and sex for 2015</t>
  </si>
  <si>
    <t>Number of beneficiaries enrolled in state nursing homes and institutions of disabled by age group, sex and governorate for 2015</t>
  </si>
  <si>
    <t>Number of beneficiaries departed from nursing homes and institutions of disabled by reason of departure and sex for 2015</t>
  </si>
  <si>
    <t>Number of employees (permanent) in nursing homes and institutions of disabled by certificate, sex and governorate for 2015</t>
  </si>
  <si>
    <t>Number of employees (actual) in nursing homes and institutions of disabled by certificate, sex and governorate for 2015</t>
  </si>
  <si>
    <t>Number of beneficiaries covered by social care office for female and male and amounts spent for 2015</t>
  </si>
  <si>
    <t>Number of current beneficiaries in nursing houses of old and disabled by social status, sex and governorate for 2015</t>
  </si>
  <si>
    <t>Table (20)</t>
  </si>
  <si>
    <t>Table (22)</t>
  </si>
  <si>
    <t>Table (24)</t>
  </si>
  <si>
    <t>Number of current employees (permanent) in nursing houses of old and disabled by certificate, governorate and sex for 2015</t>
  </si>
  <si>
    <t>Number and capacity of social care units, enrolled persons, departures and employees (actual) in Hanan nursing houses of  completely disabled by governorate for 2015</t>
  </si>
  <si>
    <t>عدد المستفيدين الموجودين في دور الحنان للعاجزين كليا حسب أسباب التواجد وفئات العمر والجنس لسنة 2015</t>
  </si>
  <si>
    <t>Number of current beneficiaries existed in Hanan nursing houses of completely disabled by reason of existence, age group and sex for 2015</t>
  </si>
  <si>
    <t>Number of current employees (actual) in Hanan houses of disabled by certificate, governorate and sex for 2015</t>
  </si>
  <si>
    <t>Table (35)</t>
  </si>
  <si>
    <t>Number of current beneficiaries existed in nursing houses and institutions of disabled and workshops by age group, sex and governorate for 2014</t>
  </si>
  <si>
    <t>Table (37)</t>
  </si>
  <si>
    <t>الجنس  Sex</t>
  </si>
  <si>
    <t>المجموع Total</t>
  </si>
  <si>
    <t>ذكور  Male</t>
  </si>
  <si>
    <t>أناث  Female</t>
  </si>
  <si>
    <t>Table (39) cont.</t>
  </si>
  <si>
    <t>الجنس sex</t>
  </si>
  <si>
    <t>female</t>
  </si>
  <si>
    <t>male</t>
  </si>
  <si>
    <t>الجنس                sex</t>
  </si>
  <si>
    <t>اناث</t>
  </si>
  <si>
    <t xml:space="preserve">مجموع </t>
  </si>
  <si>
    <t>عدد المستفيدين الداخلين في دور الحنان للعاجزين كلياً حسب فئات العمر والجنس والمحافظة لسنة 2015</t>
  </si>
  <si>
    <t>دور الدولة لرعاية الاحداث والبنات*</t>
  </si>
  <si>
    <t xml:space="preserve"> total</t>
  </si>
  <si>
    <t xml:space="preserve">المجموع  </t>
  </si>
  <si>
    <t>total</t>
  </si>
  <si>
    <t>Paraplegia</t>
  </si>
  <si>
    <t xml:space="preserve">Monoplegia </t>
  </si>
  <si>
    <t>Quadriplegia</t>
  </si>
  <si>
    <t>Spastic</t>
  </si>
  <si>
    <t>Diaplegia and Double hemiplegia</t>
  </si>
  <si>
    <t xml:space="preserve">Amputation of lower and upper limbs </t>
  </si>
  <si>
    <t xml:space="preserve">Mental retardation </t>
  </si>
  <si>
    <t>Mental retardation moderate</t>
  </si>
  <si>
    <t>Severe mental retardation</t>
  </si>
  <si>
    <t>Epilepsy</t>
  </si>
  <si>
    <t>Melancholia</t>
  </si>
  <si>
    <t>All kinds of psychosis</t>
  </si>
  <si>
    <t xml:space="preserve">Deafness and Muteness  </t>
  </si>
  <si>
    <t>Amblyopia</t>
  </si>
  <si>
    <t>Blindness</t>
  </si>
  <si>
    <t>schizophrenia</t>
  </si>
  <si>
    <t xml:space="preserve">monoplegia </t>
  </si>
  <si>
    <t>Congenital heart hole</t>
  </si>
  <si>
    <t>asthma</t>
  </si>
  <si>
    <t xml:space="preserve">Diabetic </t>
  </si>
  <si>
    <t>Holes on the back</t>
  </si>
  <si>
    <t>stunting</t>
  </si>
  <si>
    <t>Brain examination</t>
  </si>
  <si>
    <t>Over weight</t>
  </si>
  <si>
    <t>Arthritis</t>
  </si>
  <si>
    <t xml:space="preserve">Slight mental retardation </t>
  </si>
  <si>
    <t>Chronic melancholia</t>
  </si>
  <si>
    <t>Deafness</t>
  </si>
  <si>
    <t>Muteness</t>
  </si>
  <si>
    <t>Slight deafness</t>
  </si>
  <si>
    <t>Deafness moderate</t>
  </si>
  <si>
    <t>Severe deafness</t>
  </si>
  <si>
    <t>Ghosting Vision</t>
  </si>
  <si>
    <t>Light groping</t>
  </si>
  <si>
    <t>Mental Disability</t>
  </si>
  <si>
    <t>Hearing Disability</t>
  </si>
  <si>
    <t xml:space="preserve">Movement Disability </t>
  </si>
  <si>
    <t>Vision Disability</t>
  </si>
  <si>
    <t>Multiple Disability</t>
  </si>
  <si>
    <t xml:space="preserve">الانبار* </t>
  </si>
  <si>
    <t xml:space="preserve">* تم  اعتماد وحدات بديلة  </t>
  </si>
  <si>
    <t xml:space="preserve">الانبار </t>
  </si>
  <si>
    <t>نينوى *</t>
  </si>
  <si>
    <t xml:space="preserve">صلاح الدين* </t>
  </si>
  <si>
    <t xml:space="preserve">* تم  اعتماد وحدات بديلة </t>
  </si>
  <si>
    <t>* تم  اعتماد وحدات بديلة</t>
  </si>
  <si>
    <t>** لا توفر بيانات عن المستفيدين للسنة الحالية</t>
  </si>
  <si>
    <t>صلاح الدين**</t>
  </si>
  <si>
    <t>جدول (18)</t>
  </si>
  <si>
    <t>*نينوى</t>
  </si>
  <si>
    <t>الأنبار</t>
  </si>
  <si>
    <t>70فأكثر</t>
  </si>
  <si>
    <t xml:space="preserve">المجموع  Total </t>
  </si>
  <si>
    <t>* لا تتوفر بيانات عن المستفيدين في محافظات نينوى ، صلاح الدين ، الانبار</t>
  </si>
  <si>
    <t>Basrah</t>
  </si>
  <si>
    <t xml:space="preserve">بصرة </t>
  </si>
  <si>
    <t>بصرة</t>
  </si>
  <si>
    <t>Salahuddin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</si>
</sst>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रु&quot;\ #,##0_);\(&quot;रु&quot;\ #,##0\)"/>
    <numFmt numFmtId="179" formatCode="&quot;रु&quot;\ #,##0_);[Red]\(&quot;रु&quot;\ #,##0\)"/>
    <numFmt numFmtId="180" formatCode="&quot;रु&quot;\ #,##0.00_);\(&quot;रु&quot;\ #,##0.00\)"/>
    <numFmt numFmtId="181" formatCode="&quot;रु&quot;\ #,##0.00_);[Red]\(&quot;रु&quot;\ #,##0.00\)"/>
    <numFmt numFmtId="182" formatCode="_(&quot;रु&quot;\ * #,##0_);_(&quot;रु&quot;\ * \(#,##0\);_(&quot;रु&quot;\ * &quot;-&quot;_);_(@_)"/>
    <numFmt numFmtId="183" formatCode="_(&quot;रु&quot;\ * #,##0.00_);_(&quot;रु&quot;\ * \(#,##0.00\);_(&quot;रु&quot;\ * &quot;-&quot;??_);_(@_)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&quot;Yes&quot;;&quot;Yes&quot;;&quot;No&quot;"/>
    <numFmt numFmtId="189" formatCode="&quot;On&quot;;&quot;On&quot;;&quot;Off&quot;"/>
    <numFmt numFmtId="190" formatCode="&quot;$&quot;#,##0"/>
    <numFmt numFmtId="191" formatCode="0.000;[Red]0.000"/>
    <numFmt numFmtId="192" formatCode="#,##0.000"/>
    <numFmt numFmtId="193" formatCode="0.000"/>
    <numFmt numFmtId="194" formatCode="0;[Red]0"/>
    <numFmt numFmtId="195" formatCode="0.0000"/>
    <numFmt numFmtId="196" formatCode="0.0"/>
    <numFmt numFmtId="197" formatCode="#,##0.0"/>
    <numFmt numFmtId="198" formatCode="[$-409]dddd\,\ mmmm\ dd\,\ yyyy"/>
    <numFmt numFmtId="199" formatCode="[$-409]h:mm:ss\ AM/PM"/>
    <numFmt numFmtId="200" formatCode="#,##0.0000"/>
    <numFmt numFmtId="201" formatCode="#,##0.0;[Red]#,##0.0"/>
    <numFmt numFmtId="202" formatCode="0.00000"/>
    <numFmt numFmtId="203" formatCode="0.000_);[Red]\(0.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PT Bold Heading"/>
      <family val="0"/>
    </font>
    <font>
      <sz val="14"/>
      <name val="PT Bold Heading"/>
      <family val="0"/>
    </font>
    <font>
      <sz val="10"/>
      <name val="PT Bold Heading"/>
      <family val="0"/>
    </font>
    <font>
      <b/>
      <sz val="12"/>
      <name val="Simplified Arabic"/>
      <family val="1"/>
    </font>
    <font>
      <sz val="10"/>
      <name val="Simplified Arabic"/>
      <family val="1"/>
    </font>
    <font>
      <sz val="12"/>
      <name val="Arial"/>
      <family val="2"/>
    </font>
    <font>
      <sz val="14"/>
      <name val="AdvertisingExtraBold"/>
      <family val="0"/>
    </font>
    <font>
      <b/>
      <sz val="12"/>
      <name val="Arial"/>
      <family val="2"/>
    </font>
    <font>
      <sz val="14"/>
      <name val="Simplified Arabic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Simplified Arabic"/>
      <family val="1"/>
    </font>
    <font>
      <b/>
      <u val="single"/>
      <sz val="14"/>
      <name val="Simplified Arabic"/>
      <family val="1"/>
    </font>
    <font>
      <b/>
      <u val="single"/>
      <sz val="14"/>
      <name val="Arial"/>
      <family val="2"/>
    </font>
    <font>
      <b/>
      <sz val="12"/>
      <name val="PT Bold Heading"/>
      <family val="0"/>
    </font>
    <font>
      <b/>
      <u val="single"/>
      <sz val="12"/>
      <name val="Arial"/>
      <family val="2"/>
    </font>
    <font>
      <b/>
      <sz val="12"/>
      <name val="AdvertisingExtraBold"/>
      <family val="0"/>
    </font>
    <font>
      <b/>
      <sz val="10"/>
      <name val="Simplified Arabic"/>
      <family val="1"/>
    </font>
    <font>
      <b/>
      <sz val="12"/>
      <color indexed="8"/>
      <name val="Simplified Arabic"/>
      <family val="2"/>
    </font>
    <font>
      <sz val="9"/>
      <name val="Simplified Arabic"/>
      <family val="2"/>
    </font>
    <font>
      <b/>
      <sz val="11"/>
      <name val="Simplified Arabic"/>
      <family val="2"/>
    </font>
    <font>
      <b/>
      <u val="single"/>
      <sz val="12"/>
      <name val="Simplified Arabic"/>
      <family val="2"/>
    </font>
    <font>
      <b/>
      <sz val="9"/>
      <name val="Simplified Arabic"/>
      <family val="1"/>
    </font>
    <font>
      <b/>
      <sz val="14"/>
      <color indexed="8"/>
      <name val="Arial"/>
      <family val="2"/>
    </font>
    <font>
      <b/>
      <sz val="12"/>
      <color theme="1"/>
      <name val="Simplified Arabic"/>
      <family val="2"/>
    </font>
    <font>
      <b/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vertical="center" readingOrder="2"/>
    </xf>
    <xf numFmtId="0" fontId="21" fillId="0" borderId="0" xfId="0" applyFont="1" applyAlignment="1">
      <alignment horizontal="center" vertical="center" readingOrder="2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0" fillId="0" borderId="0" xfId="0" applyAlignment="1">
      <alignment horizontal="right" vertical="center" indent="2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readingOrder="2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readingOrder="1"/>
    </xf>
    <xf numFmtId="0" fontId="28" fillId="0" borderId="12" xfId="0" applyFont="1" applyFill="1" applyBorder="1" applyAlignment="1">
      <alignment horizontal="right" vertical="center" indent="1" readingOrder="1"/>
    </xf>
    <xf numFmtId="0" fontId="0" fillId="0" borderId="0" xfId="57">
      <alignment/>
      <protection/>
    </xf>
    <xf numFmtId="0" fontId="32" fillId="0" borderId="0" xfId="57" applyFont="1" applyBorder="1" applyAlignment="1">
      <alignment horizontal="center" vertical="center"/>
      <protection/>
    </xf>
    <xf numFmtId="0" fontId="28" fillId="0" borderId="0" xfId="57" applyFont="1" applyBorder="1" applyAlignment="1">
      <alignment horizontal="right" vertical="center" indent="2"/>
      <protection/>
    </xf>
    <xf numFmtId="0" fontId="31" fillId="0" borderId="0" xfId="57" applyFont="1" applyBorder="1" applyAlignment="1">
      <alignment horizontal="center" vertical="top" wrapText="1" readingOrder="2"/>
      <protection/>
    </xf>
    <xf numFmtId="0" fontId="25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 vertical="center" indent="1" readingOrder="1"/>
    </xf>
    <xf numFmtId="196" fontId="0" fillId="0" borderId="0" xfId="0" applyNumberFormat="1" applyAlignment="1">
      <alignment/>
    </xf>
    <xf numFmtId="0" fontId="33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right" vertical="center" indent="1"/>
    </xf>
    <xf numFmtId="196" fontId="0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8" fillId="0" borderId="13" xfId="0" applyFont="1" applyBorder="1" applyAlignment="1">
      <alignment horizontal="right" vertical="center" indent="1" readingOrder="1"/>
    </xf>
    <xf numFmtId="0" fontId="28" fillId="0" borderId="14" xfId="0" applyFont="1" applyBorder="1" applyAlignment="1">
      <alignment horizontal="right" vertical="center" indent="1" readingOrder="1"/>
    </xf>
    <xf numFmtId="0" fontId="28" fillId="0" borderId="15" xfId="0" applyFont="1" applyBorder="1" applyAlignment="1">
      <alignment horizontal="right" vertical="center" indent="1" readingOrder="1"/>
    </xf>
    <xf numFmtId="0" fontId="38" fillId="0" borderId="16" xfId="0" applyFont="1" applyFill="1" applyBorder="1" applyAlignment="1">
      <alignment horizontal="right" vertical="center"/>
    </xf>
    <xf numFmtId="0" fontId="28" fillId="0" borderId="16" xfId="0" applyFont="1" applyBorder="1" applyAlignment="1">
      <alignment horizontal="right" vertical="center" indent="1" readingOrder="1"/>
    </xf>
    <xf numFmtId="0" fontId="38" fillId="0" borderId="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 indent="1" readingOrder="1"/>
    </xf>
    <xf numFmtId="0" fontId="28" fillId="0" borderId="16" xfId="0" applyFont="1" applyFill="1" applyBorder="1" applyAlignment="1">
      <alignment horizontal="right" vertical="center" indent="1" readingOrder="1"/>
    </xf>
    <xf numFmtId="0" fontId="28" fillId="0" borderId="16" xfId="0" applyFont="1" applyFill="1" applyBorder="1" applyAlignment="1" applyProtection="1">
      <alignment horizontal="right" vertical="center" indent="1" readingOrder="1"/>
      <protection locked="0"/>
    </xf>
    <xf numFmtId="0" fontId="28" fillId="0" borderId="14" xfId="0" applyFont="1" applyFill="1" applyBorder="1" applyAlignment="1">
      <alignment horizontal="right" vertical="center" indent="1" readingOrder="1"/>
    </xf>
    <xf numFmtId="0" fontId="28" fillId="0" borderId="14" xfId="0" applyNumberFormat="1" applyFont="1" applyFill="1" applyBorder="1" applyAlignment="1">
      <alignment horizontal="right" vertical="center" indent="1" readingOrder="1"/>
    </xf>
    <xf numFmtId="0" fontId="28" fillId="0" borderId="18" xfId="0" applyFont="1" applyFill="1" applyBorder="1" applyAlignment="1">
      <alignment horizontal="right" vertical="center" indent="1" readingOrder="1"/>
    </xf>
    <xf numFmtId="0" fontId="28" fillId="0" borderId="18" xfId="0" applyNumberFormat="1" applyFont="1" applyFill="1" applyBorder="1" applyAlignment="1">
      <alignment horizontal="right" vertical="center" indent="1" readingOrder="1"/>
    </xf>
    <xf numFmtId="0" fontId="28" fillId="0" borderId="17" xfId="0" applyFont="1" applyFill="1" applyBorder="1" applyAlignment="1">
      <alignment horizontal="right" vertical="center" indent="1" readingOrder="1"/>
    </xf>
    <xf numFmtId="0" fontId="28" fillId="0" borderId="17" xfId="0" applyNumberFormat="1" applyFont="1" applyFill="1" applyBorder="1" applyAlignment="1">
      <alignment horizontal="right" vertical="center" indent="1" readingOrder="1"/>
    </xf>
    <xf numFmtId="0" fontId="28" fillId="0" borderId="16" xfId="0" applyNumberFormat="1" applyFont="1" applyFill="1" applyBorder="1" applyAlignment="1">
      <alignment horizontal="right" vertical="center" indent="1" readingOrder="1"/>
    </xf>
    <xf numFmtId="0" fontId="38" fillId="0" borderId="15" xfId="0" applyFont="1" applyFill="1" applyBorder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 indent="1"/>
    </xf>
    <xf numFmtId="0" fontId="28" fillId="0" borderId="18" xfId="0" applyFont="1" applyBorder="1" applyAlignment="1">
      <alignment horizontal="right" vertical="center" indent="1"/>
    </xf>
    <xf numFmtId="0" fontId="28" fillId="0" borderId="16" xfId="0" applyFont="1" applyFill="1" applyBorder="1" applyAlignment="1">
      <alignment horizontal="right" vertical="center" indent="1"/>
    </xf>
    <xf numFmtId="0" fontId="3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right" vertical="center" indent="1"/>
    </xf>
    <xf numFmtId="0" fontId="38" fillId="0" borderId="13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 indent="1"/>
    </xf>
    <xf numFmtId="0" fontId="28" fillId="0" borderId="17" xfId="0" applyFont="1" applyFill="1" applyBorder="1" applyAlignment="1">
      <alignment horizontal="right" vertical="center" indent="1"/>
    </xf>
    <xf numFmtId="0" fontId="38" fillId="0" borderId="14" xfId="0" applyFont="1" applyBorder="1" applyAlignment="1">
      <alignment horizontal="right" vertical="center" readingOrder="2"/>
    </xf>
    <xf numFmtId="0" fontId="38" fillId="0" borderId="17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 indent="1"/>
    </xf>
    <xf numFmtId="0" fontId="38" fillId="0" borderId="15" xfId="0" applyFont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 indent="1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 readingOrder="2"/>
    </xf>
    <xf numFmtId="0" fontId="38" fillId="0" borderId="17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 indent="1" readingOrder="1"/>
    </xf>
    <xf numFmtId="0" fontId="28" fillId="0" borderId="13" xfId="0" applyFont="1" applyFill="1" applyBorder="1" applyAlignment="1">
      <alignment horizontal="right" vertical="center" indent="1" readingOrder="1"/>
    </xf>
    <xf numFmtId="0" fontId="38" fillId="0" borderId="15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 indent="1" readingOrder="1"/>
    </xf>
    <xf numFmtId="0" fontId="38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readingOrder="2"/>
    </xf>
    <xf numFmtId="0" fontId="38" fillId="0" borderId="18" xfId="0" applyFont="1" applyFill="1" applyBorder="1" applyAlignment="1">
      <alignment horizontal="center" vertical="center" readingOrder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right" vertical="center" readingOrder="2"/>
    </xf>
    <xf numFmtId="0" fontId="28" fillId="0" borderId="20" xfId="0" applyFont="1" applyFill="1" applyBorder="1" applyAlignment="1">
      <alignment horizontal="right" vertical="center" indent="1" readingOrder="1"/>
    </xf>
    <xf numFmtId="0" fontId="28" fillId="0" borderId="21" xfId="0" applyFont="1" applyFill="1" applyBorder="1" applyAlignment="1">
      <alignment horizontal="right" vertical="center" indent="1" readingOrder="1"/>
    </xf>
    <xf numFmtId="0" fontId="35" fillId="0" borderId="14" xfId="58" applyFont="1" applyFill="1" applyBorder="1" applyAlignment="1">
      <alignment horizontal="right" vertical="center" wrapText="1" indent="1"/>
      <protection/>
    </xf>
    <xf numFmtId="0" fontId="38" fillId="0" borderId="14" xfId="0" applyFont="1" applyBorder="1" applyAlignment="1">
      <alignment horizontal="right" vertical="center" indent="1"/>
    </xf>
    <xf numFmtId="0" fontId="35" fillId="0" borderId="14" xfId="58" applyFont="1" applyFill="1" applyBorder="1" applyAlignment="1">
      <alignment horizontal="right" vertical="center" indent="1"/>
      <protection/>
    </xf>
    <xf numFmtId="0" fontId="38" fillId="0" borderId="14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right" vertical="center" indent="1" readingOrder="1"/>
    </xf>
    <xf numFmtId="0" fontId="24" fillId="0" borderId="19" xfId="0" applyFont="1" applyFill="1" applyBorder="1" applyAlignment="1">
      <alignment horizontal="right" vertical="center" indent="1" readingOrder="1"/>
    </xf>
    <xf numFmtId="0" fontId="38" fillId="0" borderId="2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center" indent="1" readingOrder="1"/>
    </xf>
    <xf numFmtId="0" fontId="38" fillId="0" borderId="14" xfId="0" applyFont="1" applyFill="1" applyBorder="1" applyAlignment="1">
      <alignment horizontal="right" vertical="center" wrapText="1" readingOrder="2"/>
    </xf>
    <xf numFmtId="0" fontId="24" fillId="0" borderId="14" xfId="0" applyFont="1" applyFill="1" applyBorder="1" applyAlignment="1">
      <alignment horizontal="right" vertical="center" indent="1"/>
    </xf>
    <xf numFmtId="0" fontId="24" fillId="0" borderId="15" xfId="0" applyFont="1" applyFill="1" applyBorder="1" applyAlignment="1">
      <alignment horizontal="right" vertical="center" indent="1" readingOrder="1"/>
    </xf>
    <xf numFmtId="0" fontId="38" fillId="0" borderId="0" xfId="0" applyFont="1" applyBorder="1" applyAlignment="1">
      <alignment vertical="center" readingOrder="2"/>
    </xf>
    <xf numFmtId="0" fontId="38" fillId="0" borderId="19" xfId="0" applyFont="1" applyFill="1" applyBorder="1" applyAlignment="1">
      <alignment horizontal="right" vertical="center" wrapText="1" readingOrder="2"/>
    </xf>
    <xf numFmtId="0" fontId="38" fillId="0" borderId="13" xfId="0" applyFont="1" applyFill="1" applyBorder="1" applyAlignment="1">
      <alignment horizontal="right" vertical="center" wrapText="1" readingOrder="2"/>
    </xf>
    <xf numFmtId="0" fontId="38" fillId="0" borderId="15" xfId="0" applyFont="1" applyFill="1" applyBorder="1" applyAlignment="1">
      <alignment horizontal="right" vertical="center" wrapText="1" readingOrder="2"/>
    </xf>
    <xf numFmtId="0" fontId="28" fillId="0" borderId="19" xfId="0" applyFont="1" applyFill="1" applyBorder="1" applyAlignment="1">
      <alignment horizontal="center" vertical="center" readingOrder="1"/>
    </xf>
    <xf numFmtId="0" fontId="28" fillId="0" borderId="13" xfId="0" applyFont="1" applyFill="1" applyBorder="1" applyAlignment="1">
      <alignment horizontal="center" vertical="center" readingOrder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readingOrder="1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readingOrder="1"/>
    </xf>
    <xf numFmtId="0" fontId="28" fillId="0" borderId="15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right" vertical="center"/>
    </xf>
    <xf numFmtId="0" fontId="28" fillId="0" borderId="20" xfId="0" applyFont="1" applyBorder="1" applyAlignment="1">
      <alignment horizontal="right" vertical="center" indent="1" readingOrder="1"/>
    </xf>
    <xf numFmtId="0" fontId="38" fillId="0" borderId="21" xfId="0" applyFont="1" applyFill="1" applyBorder="1" applyAlignment="1">
      <alignment horizontal="right" vertical="center"/>
    </xf>
    <xf numFmtId="0" fontId="35" fillId="0" borderId="21" xfId="59" applyFont="1" applyFill="1" applyBorder="1" applyAlignment="1">
      <alignment horizontal="right" vertical="center" indent="1"/>
      <protection/>
    </xf>
    <xf numFmtId="0" fontId="28" fillId="0" borderId="21" xfId="0" applyFont="1" applyBorder="1" applyAlignment="1">
      <alignment horizontal="right" vertical="center" indent="1" readingOrder="1"/>
    </xf>
    <xf numFmtId="0" fontId="35" fillId="0" borderId="14" xfId="59" applyFont="1" applyFill="1" applyBorder="1" applyAlignment="1">
      <alignment horizontal="right" vertical="center" indent="1"/>
      <protection/>
    </xf>
    <xf numFmtId="0" fontId="35" fillId="0" borderId="14" xfId="60" applyFont="1" applyFill="1" applyBorder="1" applyAlignment="1">
      <alignment horizontal="right" vertical="center" indent="1"/>
      <protection/>
    </xf>
    <xf numFmtId="0" fontId="38" fillId="0" borderId="14" xfId="0" applyFont="1" applyBorder="1" applyAlignment="1">
      <alignment horizontal="right" vertical="center" readingOrder="2"/>
    </xf>
    <xf numFmtId="0" fontId="38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38" fillId="0" borderId="14" xfId="0" applyFont="1" applyBorder="1" applyAlignment="1">
      <alignment vertical="center"/>
    </xf>
    <xf numFmtId="0" fontId="0" fillId="0" borderId="17" xfId="0" applyBorder="1" applyAlignment="1">
      <alignment/>
    </xf>
    <xf numFmtId="0" fontId="38" fillId="0" borderId="19" xfId="0" applyFont="1" applyFill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 indent="1"/>
    </xf>
    <xf numFmtId="0" fontId="38" fillId="0" borderId="15" xfId="0" applyFont="1" applyBorder="1" applyAlignment="1">
      <alignment vertical="center"/>
    </xf>
    <xf numFmtId="0" fontId="28" fillId="0" borderId="15" xfId="0" applyFont="1" applyBorder="1" applyAlignment="1">
      <alignment horizontal="right" vertical="center" indent="1"/>
    </xf>
    <xf numFmtId="0" fontId="38" fillId="0" borderId="14" xfId="57" applyFont="1" applyFill="1" applyBorder="1" applyAlignment="1">
      <alignment horizontal="center" vertical="center"/>
      <protection/>
    </xf>
    <xf numFmtId="0" fontId="28" fillId="0" borderId="14" xfId="57" applyFont="1" applyBorder="1" applyAlignment="1">
      <alignment horizontal="right" vertical="center" indent="1" readingOrder="1"/>
      <protection/>
    </xf>
    <xf numFmtId="0" fontId="28" fillId="0" borderId="19" xfId="57" applyFont="1" applyBorder="1" applyAlignment="1">
      <alignment horizontal="right" vertical="center" indent="1" readingOrder="1"/>
      <protection/>
    </xf>
    <xf numFmtId="0" fontId="28" fillId="0" borderId="13" xfId="57" applyFont="1" applyBorder="1" applyAlignment="1">
      <alignment horizontal="right" vertical="center" indent="1" readingOrder="1"/>
      <protection/>
    </xf>
    <xf numFmtId="0" fontId="28" fillId="0" borderId="15" xfId="57" applyFont="1" applyBorder="1" applyAlignment="1">
      <alignment horizontal="right" vertical="center" indent="1" readingOrder="1"/>
      <protection/>
    </xf>
    <xf numFmtId="0" fontId="38" fillId="0" borderId="19" xfId="0" applyFont="1" applyFill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right" vertical="center" wrapText="1"/>
    </xf>
    <xf numFmtId="0" fontId="38" fillId="0" borderId="15" xfId="0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 indent="1" readingOrder="1"/>
    </xf>
    <xf numFmtId="0" fontId="28" fillId="0" borderId="0" xfId="0" applyFont="1" applyBorder="1" applyAlignment="1">
      <alignment horizontal="right" vertical="center" indent="1"/>
    </xf>
    <xf numFmtId="0" fontId="38" fillId="0" borderId="17" xfId="0" applyFont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horizontal="right" vertical="center" wrapText="1"/>
    </xf>
    <xf numFmtId="0" fontId="38" fillId="0" borderId="13" xfId="0" applyFont="1" applyBorder="1" applyAlignment="1">
      <alignment horizontal="right" vertical="center" wrapText="1"/>
    </xf>
    <xf numFmtId="0" fontId="38" fillId="0" borderId="15" xfId="0" applyFont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right" vertical="center" readingOrder="1"/>
    </xf>
    <xf numFmtId="0" fontId="38" fillId="0" borderId="13" xfId="0" applyFont="1" applyFill="1" applyBorder="1" applyAlignment="1">
      <alignment horizontal="right" vertical="center" readingOrder="1"/>
    </xf>
    <xf numFmtId="0" fontId="24" fillId="0" borderId="0" xfId="0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28" fillId="0" borderId="20" xfId="0" applyFont="1" applyBorder="1" applyAlignment="1">
      <alignment horizontal="right" vertical="center" indent="1"/>
    </xf>
    <xf numFmtId="0" fontId="28" fillId="0" borderId="20" xfId="0" applyFont="1" applyFill="1" applyBorder="1" applyAlignment="1">
      <alignment horizontal="right" vertical="center" indent="1"/>
    </xf>
    <xf numFmtId="0" fontId="24" fillId="0" borderId="23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 indent="8"/>
    </xf>
    <xf numFmtId="0" fontId="32" fillId="0" borderId="14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38" fillId="0" borderId="16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right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readingOrder="1"/>
    </xf>
    <xf numFmtId="0" fontId="32" fillId="0" borderId="15" xfId="0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 readingOrder="1"/>
    </xf>
    <xf numFmtId="0" fontId="32" fillId="0" borderId="13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right" vertical="center" indent="1" readingOrder="1"/>
    </xf>
    <xf numFmtId="0" fontId="32" fillId="0" borderId="13" xfId="0" applyFont="1" applyFill="1" applyBorder="1" applyAlignment="1">
      <alignment horizontal="right" vertical="center" indent="1" readingOrder="1"/>
    </xf>
    <xf numFmtId="0" fontId="32" fillId="0" borderId="15" xfId="0" applyFont="1" applyFill="1" applyBorder="1" applyAlignment="1">
      <alignment horizontal="right" vertical="center" indent="1" readingOrder="1"/>
    </xf>
    <xf numFmtId="0" fontId="32" fillId="0" borderId="19" xfId="0" applyFont="1" applyFill="1" applyBorder="1" applyAlignment="1">
      <alignment horizontal="right" vertical="center" wrapText="1" readingOrder="2"/>
    </xf>
    <xf numFmtId="0" fontId="32" fillId="0" borderId="13" xfId="0" applyFont="1" applyFill="1" applyBorder="1" applyAlignment="1">
      <alignment horizontal="right" vertical="center" wrapText="1" readingOrder="2"/>
    </xf>
    <xf numFmtId="0" fontId="32" fillId="0" borderId="15" xfId="0" applyFont="1" applyFill="1" applyBorder="1" applyAlignment="1">
      <alignment horizontal="right" vertical="center" wrapText="1" readingOrder="2"/>
    </xf>
    <xf numFmtId="0" fontId="32" fillId="0" borderId="0" xfId="0" applyFont="1" applyFill="1" applyBorder="1" applyAlignment="1">
      <alignment horizontal="center" vertical="center" readingOrder="1"/>
    </xf>
    <xf numFmtId="0" fontId="28" fillId="0" borderId="19" xfId="0" applyFont="1" applyFill="1" applyBorder="1" applyAlignment="1">
      <alignment vertical="center" readingOrder="1"/>
    </xf>
    <xf numFmtId="0" fontId="28" fillId="0" borderId="14" xfId="0" applyFont="1" applyFill="1" applyBorder="1" applyAlignment="1">
      <alignment vertical="center" readingOrder="1"/>
    </xf>
    <xf numFmtId="0" fontId="32" fillId="0" borderId="14" xfId="0" applyFont="1" applyFill="1" applyBorder="1" applyAlignment="1">
      <alignment horizontal="right" vertical="center" readingOrder="2"/>
    </xf>
    <xf numFmtId="0" fontId="28" fillId="0" borderId="15" xfId="0" applyFont="1" applyFill="1" applyBorder="1" applyAlignment="1">
      <alignment vertical="center" readingOrder="1"/>
    </xf>
    <xf numFmtId="0" fontId="0" fillId="0" borderId="0" xfId="0" applyFont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right" vertical="center" wrapText="1"/>
    </xf>
    <xf numFmtId="0" fontId="32" fillId="0" borderId="19" xfId="0" applyFont="1" applyFill="1" applyBorder="1" applyAlignment="1">
      <alignment horizontal="right" vertical="center" wrapText="1"/>
    </xf>
    <xf numFmtId="0" fontId="32" fillId="0" borderId="15" xfId="0" applyFont="1" applyFill="1" applyBorder="1" applyAlignment="1">
      <alignment horizontal="right" vertical="center" wrapText="1"/>
    </xf>
    <xf numFmtId="0" fontId="32" fillId="0" borderId="24" xfId="0" applyFont="1" applyBorder="1" applyAlignment="1">
      <alignment horizontal="right" vertical="center" wrapText="1"/>
    </xf>
    <xf numFmtId="0" fontId="32" fillId="0" borderId="13" xfId="0" applyFont="1" applyBorder="1" applyAlignment="1">
      <alignment horizontal="right" vertical="center" wrapText="1"/>
    </xf>
    <xf numFmtId="0" fontId="32" fillId="0" borderId="13" xfId="0" applyFont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right" vertical="center"/>
    </xf>
    <xf numFmtId="0" fontId="28" fillId="0" borderId="18" xfId="0" applyFont="1" applyBorder="1" applyAlignment="1">
      <alignment horizontal="center" vertical="center" readingOrder="1"/>
    </xf>
    <xf numFmtId="0" fontId="28" fillId="0" borderId="17" xfId="0" applyFont="1" applyBorder="1" applyAlignment="1">
      <alignment horizontal="center" vertical="center" readingOrder="1"/>
    </xf>
    <xf numFmtId="0" fontId="28" fillId="0" borderId="16" xfId="0" applyFont="1" applyFill="1" applyBorder="1" applyAlignment="1">
      <alignment horizontal="center" vertical="center" readingOrder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right" vertical="center" indent="1"/>
    </xf>
    <xf numFmtId="3" fontId="28" fillId="0" borderId="14" xfId="0" applyNumberFormat="1" applyFont="1" applyFill="1" applyBorder="1" applyAlignment="1">
      <alignment horizontal="right" vertical="center" indent="1"/>
    </xf>
    <xf numFmtId="3" fontId="28" fillId="0" borderId="15" xfId="0" applyNumberFormat="1" applyFont="1" applyFill="1" applyBorder="1" applyAlignment="1">
      <alignment horizontal="right" vertical="center" indent="1"/>
    </xf>
    <xf numFmtId="3" fontId="28" fillId="0" borderId="16" xfId="0" applyNumberFormat="1" applyFont="1" applyFill="1" applyBorder="1" applyAlignment="1">
      <alignment horizontal="right" vertical="center" indent="1"/>
    </xf>
    <xf numFmtId="0" fontId="38" fillId="0" borderId="18" xfId="0" applyFont="1" applyBorder="1" applyAlignment="1">
      <alignment vertical="center"/>
    </xf>
    <xf numFmtId="0" fontId="28" fillId="0" borderId="13" xfId="0" applyFont="1" applyFill="1" applyBorder="1" applyAlignment="1">
      <alignment horizontal="right" vertical="center" readingOrder="1"/>
    </xf>
    <xf numFmtId="0" fontId="28" fillId="0" borderId="14" xfId="0" applyFont="1" applyFill="1" applyBorder="1" applyAlignment="1">
      <alignment horizontal="right" vertical="center" readingOrder="1"/>
    </xf>
    <xf numFmtId="0" fontId="24" fillId="0" borderId="18" xfId="0" applyFont="1" applyFill="1" applyBorder="1" applyAlignment="1">
      <alignment horizontal="right" vertical="center" indent="1"/>
    </xf>
    <xf numFmtId="0" fontId="38" fillId="0" borderId="16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51" fillId="0" borderId="21" xfId="0" applyFont="1" applyBorder="1" applyAlignment="1">
      <alignment horizontal="left" vertical="center" wrapText="1"/>
    </xf>
    <xf numFmtId="0" fontId="46" fillId="0" borderId="23" xfId="0" applyFont="1" applyFill="1" applyBorder="1" applyAlignment="1">
      <alignment vertical="center" readingOrder="2"/>
    </xf>
    <xf numFmtId="0" fontId="47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46" fillId="0" borderId="0" xfId="57" applyFont="1" applyFill="1" applyBorder="1" applyAlignment="1">
      <alignment vertical="center" wrapText="1" readingOrder="1"/>
      <protection/>
    </xf>
    <xf numFmtId="0" fontId="38" fillId="0" borderId="21" xfId="57" applyFont="1" applyFill="1" applyBorder="1" applyAlignment="1">
      <alignment horizontal="center" vertical="center"/>
      <protection/>
    </xf>
    <xf numFmtId="0" fontId="38" fillId="0" borderId="0" xfId="57" applyFont="1" applyFill="1" applyBorder="1" applyAlignment="1">
      <alignment horizontal="center" vertical="center" wrapText="1"/>
      <protection/>
    </xf>
    <xf numFmtId="0" fontId="38" fillId="0" borderId="15" xfId="57" applyFont="1" applyFill="1" applyBorder="1" applyAlignment="1">
      <alignment horizontal="center" vertical="center"/>
      <protection/>
    </xf>
    <xf numFmtId="0" fontId="47" fillId="0" borderId="15" xfId="57" applyFont="1" applyBorder="1" applyAlignment="1">
      <alignment horizontal="center" vertical="center" readingOrder="1"/>
      <protection/>
    </xf>
    <xf numFmtId="0" fontId="24" fillId="0" borderId="16" xfId="57" applyFont="1" applyFill="1" applyBorder="1" applyAlignment="1">
      <alignment horizontal="center" vertical="center" readingOrder="1"/>
      <protection/>
    </xf>
    <xf numFmtId="0" fontId="38" fillId="0" borderId="18" xfId="0" applyFont="1" applyFill="1" applyBorder="1" applyAlignment="1">
      <alignment horizontal="left" vertical="center"/>
    </xf>
    <xf numFmtId="0" fontId="47" fillId="0" borderId="15" xfId="57" applyFont="1" applyFill="1" applyBorder="1" applyAlignment="1">
      <alignment horizontal="center" vertical="center" wrapText="1"/>
      <protection/>
    </xf>
    <xf numFmtId="0" fontId="38" fillId="0" borderId="0" xfId="57" applyFont="1" applyFill="1" applyBorder="1" applyAlignment="1">
      <alignment horizontal="center" vertical="center" wrapText="1"/>
      <protection/>
    </xf>
    <xf numFmtId="0" fontId="38" fillId="0" borderId="15" xfId="57" applyFont="1" applyFill="1" applyBorder="1" applyAlignment="1">
      <alignment horizontal="center" vertical="center"/>
      <protection/>
    </xf>
    <xf numFmtId="0" fontId="51" fillId="0" borderId="19" xfId="57" applyFont="1" applyBorder="1" applyAlignment="1">
      <alignment horizontal="center" vertical="center" wrapText="1"/>
      <protection/>
    </xf>
    <xf numFmtId="0" fontId="38" fillId="0" borderId="16" xfId="57" applyFont="1" applyFill="1" applyBorder="1" applyAlignment="1">
      <alignment horizontal="center" vertical="center"/>
      <protection/>
    </xf>
    <xf numFmtId="0" fontId="52" fillId="0" borderId="13" xfId="57" applyFont="1" applyBorder="1" applyAlignment="1">
      <alignment horizontal="left" vertical="center" wrapText="1"/>
      <protection/>
    </xf>
    <xf numFmtId="0" fontId="52" fillId="0" borderId="15" xfId="57" applyFont="1" applyBorder="1" applyAlignment="1">
      <alignment horizontal="left" vertical="center" wrapText="1"/>
      <protection/>
    </xf>
    <xf numFmtId="0" fontId="52" fillId="0" borderId="19" xfId="57" applyFont="1" applyBorder="1" applyAlignment="1">
      <alignment horizontal="left" vertical="center" wrapText="1"/>
      <protection/>
    </xf>
    <xf numFmtId="0" fontId="28" fillId="0" borderId="14" xfId="57" applyFont="1" applyBorder="1" applyAlignment="1">
      <alignment horizontal="left" wrapText="1"/>
      <protection/>
    </xf>
    <xf numFmtId="0" fontId="28" fillId="0" borderId="14" xfId="57" applyFont="1" applyBorder="1" applyAlignment="1">
      <alignment horizontal="left" vertical="center" wrapText="1"/>
      <protection/>
    </xf>
    <xf numFmtId="0" fontId="38" fillId="0" borderId="17" xfId="57" applyFont="1" applyFill="1" applyBorder="1" applyAlignment="1">
      <alignment horizontal="center" vertical="center"/>
      <protection/>
    </xf>
    <xf numFmtId="0" fontId="38" fillId="0" borderId="15" xfId="57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24" fillId="0" borderId="17" xfId="57" applyFont="1" applyFill="1" applyBorder="1" applyAlignment="1">
      <alignment horizontal="center" vertical="center"/>
      <protection/>
    </xf>
    <xf numFmtId="0" fontId="24" fillId="0" borderId="15" xfId="57" applyFont="1" applyFill="1" applyBorder="1" applyAlignment="1">
      <alignment horizontal="center" vertical="center"/>
      <protection/>
    </xf>
    <xf numFmtId="0" fontId="52" fillId="0" borderId="19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left" vertical="center"/>
    </xf>
    <xf numFmtId="0" fontId="38" fillId="0" borderId="19" xfId="0" applyFont="1" applyBorder="1" applyAlignment="1">
      <alignment vertical="center" readingOrder="2"/>
    </xf>
    <xf numFmtId="0" fontId="38" fillId="0" borderId="19" xfId="0" applyFont="1" applyFill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8" fillId="0" borderId="15" xfId="0" applyFont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right" vertical="center" inden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readingOrder="2"/>
    </xf>
    <xf numFmtId="0" fontId="24" fillId="0" borderId="20" xfId="0" applyFont="1" applyBorder="1" applyAlignment="1">
      <alignment horizontal="left" vertical="center"/>
    </xf>
    <xf numFmtId="0" fontId="28" fillId="0" borderId="0" xfId="0" applyFont="1" applyAlignment="1">
      <alignment vertical="center" wrapText="1" readingOrder="1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wrapText="1"/>
    </xf>
    <xf numFmtId="0" fontId="24" fillId="0" borderId="14" xfId="57" applyFont="1" applyBorder="1" applyAlignment="1">
      <alignment horizontal="left" vertical="center" wrapText="1" inden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/>
      <protection/>
    </xf>
    <xf numFmtId="0" fontId="38" fillId="0" borderId="21" xfId="57" applyFont="1" applyFill="1" applyBorder="1" applyAlignment="1">
      <alignment horizontal="left" vertical="center"/>
      <protection/>
    </xf>
    <xf numFmtId="0" fontId="24" fillId="0" borderId="14" xfId="57" applyFont="1" applyFill="1" applyBorder="1" applyAlignment="1">
      <alignment horizontal="left" vertical="center" wrapText="1" readingOrder="2"/>
      <protection/>
    </xf>
    <xf numFmtId="0" fontId="24" fillId="0" borderId="14" xfId="57" applyFont="1" applyFill="1" applyBorder="1" applyAlignment="1">
      <alignment horizontal="left" vertical="center"/>
      <protection/>
    </xf>
    <xf numFmtId="0" fontId="24" fillId="0" borderId="21" xfId="57" applyFont="1" applyFill="1" applyBorder="1" applyAlignment="1">
      <alignment horizontal="center" vertical="center" wrapText="1" readingOrder="2"/>
      <protection/>
    </xf>
    <xf numFmtId="0" fontId="24" fillId="0" borderId="0" xfId="57" applyFont="1" applyFill="1" applyBorder="1" applyAlignment="1">
      <alignment horizontal="center" vertical="center"/>
      <protection/>
    </xf>
    <xf numFmtId="0" fontId="24" fillId="0" borderId="0" xfId="57" applyFont="1" applyFill="1" applyBorder="1" applyAlignment="1">
      <alignment horizontal="center" vertical="center"/>
      <protection/>
    </xf>
    <xf numFmtId="0" fontId="38" fillId="0" borderId="14" xfId="57" applyFont="1" applyFill="1" applyBorder="1" applyAlignment="1">
      <alignment horizontal="center" vertical="center"/>
      <protection/>
    </xf>
    <xf numFmtId="0" fontId="38" fillId="0" borderId="14" xfId="57" applyFont="1" applyFill="1" applyBorder="1" applyAlignment="1">
      <alignment horizontal="center" vertical="center" readingOrder="1"/>
      <protection/>
    </xf>
    <xf numFmtId="0" fontId="51" fillId="0" borderId="13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right" vertical="center" indent="1"/>
    </xf>
    <xf numFmtId="0" fontId="38" fillId="0" borderId="2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right" vertical="center" indent="2"/>
    </xf>
    <xf numFmtId="0" fontId="28" fillId="0" borderId="14" xfId="0" applyFont="1" applyFill="1" applyBorder="1" applyAlignment="1">
      <alignment horizontal="right" vertical="center" indent="2"/>
    </xf>
    <xf numFmtId="0" fontId="28" fillId="0" borderId="14" xfId="0" applyFont="1" applyFill="1" applyBorder="1" applyAlignment="1">
      <alignment horizontal="right" vertical="center" indent="2" readingOrder="2"/>
    </xf>
    <xf numFmtId="0" fontId="28" fillId="0" borderId="15" xfId="0" applyFont="1" applyFill="1" applyBorder="1" applyAlignment="1">
      <alignment horizontal="right" vertical="center" indent="2"/>
    </xf>
    <xf numFmtId="1" fontId="28" fillId="0" borderId="19" xfId="0" applyNumberFormat="1" applyFont="1" applyFill="1" applyBorder="1" applyAlignment="1">
      <alignment horizontal="right" vertical="center" indent="2"/>
    </xf>
    <xf numFmtId="1" fontId="28" fillId="0" borderId="16" xfId="0" applyNumberFormat="1" applyFont="1" applyFill="1" applyBorder="1" applyAlignment="1">
      <alignment horizontal="right" vertical="center" indent="2"/>
    </xf>
    <xf numFmtId="0" fontId="32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/>
    </xf>
    <xf numFmtId="0" fontId="24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38" fillId="0" borderId="13" xfId="57" applyFont="1" applyBorder="1" applyAlignment="1">
      <alignment horizontal="center" vertical="center" readingOrder="2"/>
      <protection/>
    </xf>
    <xf numFmtId="0" fontId="24" fillId="0" borderId="14" xfId="57" applyFont="1" applyBorder="1" applyAlignment="1">
      <alignment horizontal="center" vertical="center" readingOrder="2"/>
      <protection/>
    </xf>
    <xf numFmtId="0" fontId="24" fillId="0" borderId="13" xfId="57" applyFont="1" applyFill="1" applyBorder="1" applyAlignment="1">
      <alignment horizontal="center" vertical="center" readingOrder="2"/>
      <protection/>
    </xf>
    <xf numFmtId="0" fontId="24" fillId="0" borderId="14" xfId="57" applyFont="1" applyFill="1" applyBorder="1" applyAlignment="1">
      <alignment horizontal="center" vertical="center" readingOrder="2"/>
      <protection/>
    </xf>
    <xf numFmtId="0" fontId="0" fillId="0" borderId="0" xfId="0" applyAlignment="1">
      <alignment horizontal="center" readingOrder="2"/>
    </xf>
    <xf numFmtId="0" fontId="38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right" vertical="center" wrapText="1"/>
    </xf>
    <xf numFmtId="0" fontId="28" fillId="0" borderId="14" xfId="0" applyFont="1" applyBorder="1" applyAlignment="1">
      <alignment horizontal="left" vertical="center" wrapText="1" readingOrder="1"/>
    </xf>
    <xf numFmtId="0" fontId="24" fillId="0" borderId="14" xfId="0" applyFont="1" applyBorder="1" applyAlignment="1">
      <alignment horizontal="left" vertical="center" wrapText="1" readingOrder="1"/>
    </xf>
    <xf numFmtId="0" fontId="24" fillId="0" borderId="14" xfId="0" applyFont="1" applyBorder="1" applyAlignment="1">
      <alignment horizontal="left" vertical="center" readingOrder="1"/>
    </xf>
    <xf numFmtId="0" fontId="28" fillId="0" borderId="14" xfId="0" applyFont="1" applyBorder="1" applyAlignment="1">
      <alignment horizontal="left" vertical="center" readingOrder="1"/>
    </xf>
    <xf numFmtId="0" fontId="28" fillId="0" borderId="13" xfId="0" applyFont="1" applyBorder="1" applyAlignment="1">
      <alignment horizontal="left" vertical="center" wrapText="1" readingOrder="1"/>
    </xf>
    <xf numFmtId="0" fontId="24" fillId="0" borderId="17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readingOrder="1"/>
    </xf>
    <xf numFmtId="0" fontId="28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0" fillId="0" borderId="13" xfId="57" applyFont="1" applyBorder="1" applyAlignment="1">
      <alignment horizontal="left" vertical="center" wrapText="1" readingOrder="1"/>
      <protection/>
    </xf>
    <xf numFmtId="0" fontId="30" fillId="0" borderId="14" xfId="57" applyFont="1" applyBorder="1" applyAlignment="1">
      <alignment horizontal="left" vertical="center" wrapText="1" readingOrder="1"/>
      <protection/>
    </xf>
    <xf numFmtId="0" fontId="30" fillId="0" borderId="14" xfId="57" applyFont="1" applyBorder="1" applyAlignment="1">
      <alignment horizontal="left" vertical="center" readingOrder="1"/>
      <protection/>
    </xf>
    <xf numFmtId="0" fontId="30" fillId="0" borderId="24" xfId="57" applyFont="1" applyBorder="1" applyAlignment="1">
      <alignment horizontal="left" vertical="center" wrapText="1" readingOrder="1"/>
      <protection/>
    </xf>
    <xf numFmtId="0" fontId="30" fillId="0" borderId="17" xfId="57" applyFont="1" applyBorder="1" applyAlignment="1">
      <alignment horizontal="left" vertical="center" wrapText="1" readingOrder="1"/>
      <protection/>
    </xf>
    <xf numFmtId="0" fontId="30" fillId="0" borderId="0" xfId="57" applyFont="1" applyBorder="1" applyAlignment="1">
      <alignment horizontal="left" vertical="center" wrapText="1" readingOrder="1"/>
      <protection/>
    </xf>
    <xf numFmtId="0" fontId="30" fillId="0" borderId="18" xfId="57" applyFont="1" applyBorder="1" applyAlignment="1">
      <alignment horizontal="left" vertical="center" wrapText="1" readingOrder="1"/>
      <protection/>
    </xf>
    <xf numFmtId="0" fontId="51" fillId="0" borderId="16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readingOrder="2"/>
    </xf>
    <xf numFmtId="0" fontId="28" fillId="0" borderId="0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readingOrder="1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readingOrder="1"/>
    </xf>
    <xf numFmtId="0" fontId="26" fillId="0" borderId="15" xfId="0" applyFont="1" applyFill="1" applyBorder="1" applyAlignment="1">
      <alignment horizontal="center" vertical="center" readingOrder="1"/>
    </xf>
    <xf numFmtId="0" fontId="26" fillId="0" borderId="17" xfId="0" applyFont="1" applyFill="1" applyBorder="1" applyAlignment="1">
      <alignment horizontal="center" vertical="center" readingOrder="1"/>
    </xf>
    <xf numFmtId="0" fontId="26" fillId="0" borderId="19" xfId="0" applyFont="1" applyFill="1" applyBorder="1" applyAlignment="1">
      <alignment horizontal="center" vertical="center" readingOrder="1"/>
    </xf>
    <xf numFmtId="0" fontId="26" fillId="0" borderId="16" xfId="0" applyFont="1" applyFill="1" applyBorder="1" applyAlignment="1">
      <alignment horizontal="center" vertical="center" readingOrder="1"/>
    </xf>
    <xf numFmtId="0" fontId="30" fillId="0" borderId="1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2" fillId="0" borderId="13" xfId="0" applyFont="1" applyFill="1" applyBorder="1" applyAlignment="1">
      <alignment horizontal="center" vertical="center" readingOrder="1"/>
    </xf>
    <xf numFmtId="0" fontId="32" fillId="0" borderId="15" xfId="0" applyFont="1" applyFill="1" applyBorder="1" applyAlignment="1">
      <alignment horizontal="center" vertical="center" readingOrder="1"/>
    </xf>
    <xf numFmtId="0" fontId="32" fillId="0" borderId="19" xfId="0" applyFont="1" applyFill="1" applyBorder="1" applyAlignment="1">
      <alignment horizontal="center" vertical="center" readingOrder="1"/>
    </xf>
    <xf numFmtId="0" fontId="48" fillId="0" borderId="17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right" vertical="center" readingOrder="1"/>
    </xf>
    <xf numFmtId="0" fontId="28" fillId="0" borderId="13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 readingOrder="1"/>
    </xf>
    <xf numFmtId="0" fontId="28" fillId="0" borderId="14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 readingOrder="1"/>
    </xf>
    <xf numFmtId="0" fontId="28" fillId="0" borderId="24" xfId="0" applyFont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 readingOrder="1"/>
    </xf>
    <xf numFmtId="0" fontId="28" fillId="0" borderId="15" xfId="0" applyFont="1" applyBorder="1" applyAlignment="1">
      <alignment horizontal="right" vertical="center" readingOrder="1"/>
    </xf>
    <xf numFmtId="0" fontId="28" fillId="0" borderId="15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 wrapText="1" readingOrder="2"/>
    </xf>
    <xf numFmtId="0" fontId="38" fillId="0" borderId="14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right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8" xfId="57" applyFont="1" applyBorder="1" applyAlignment="1">
      <alignment horizontal="left" vertical="center" wrapText="1"/>
      <protection/>
    </xf>
    <xf numFmtId="0" fontId="28" fillId="0" borderId="20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0" xfId="57" applyFont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 wrapText="1" readingOrder="2"/>
    </xf>
    <xf numFmtId="0" fontId="38" fillId="0" borderId="0" xfId="0" applyFont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 wrapText="1" readingOrder="2"/>
    </xf>
    <xf numFmtId="0" fontId="46" fillId="0" borderId="0" xfId="0" applyFont="1" applyFill="1" applyBorder="1" applyAlignment="1">
      <alignment horizontal="center" vertical="center" wrapText="1" readingOrder="2"/>
    </xf>
    <xf numFmtId="0" fontId="46" fillId="0" borderId="23" xfId="57" applyFont="1" applyFill="1" applyBorder="1" applyAlignment="1">
      <alignment horizontal="left" vertical="center" wrapText="1" readingOrder="1"/>
      <protection/>
    </xf>
    <xf numFmtId="0" fontId="46" fillId="0" borderId="0" xfId="57" applyFont="1" applyFill="1" applyBorder="1" applyAlignment="1">
      <alignment horizontal="left" vertical="center" wrapText="1" readingOrder="1"/>
      <protection/>
    </xf>
    <xf numFmtId="0" fontId="38" fillId="0" borderId="19" xfId="0" applyFont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  <protection/>
    </xf>
    <xf numFmtId="0" fontId="39" fillId="0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/>
    </xf>
    <xf numFmtId="0" fontId="24" fillId="0" borderId="0" xfId="57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0" borderId="23" xfId="57" applyFont="1" applyFill="1" applyBorder="1" applyAlignment="1">
      <alignment horizontal="center" vertical="center"/>
      <protection/>
    </xf>
    <xf numFmtId="0" fontId="38" fillId="0" borderId="0" xfId="57" applyFont="1" applyFill="1" applyBorder="1" applyAlignment="1">
      <alignment horizontal="center" vertical="center"/>
      <protection/>
    </xf>
    <xf numFmtId="0" fontId="38" fillId="0" borderId="21" xfId="57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 horizontal="right" vertical="center" wrapText="1"/>
    </xf>
    <xf numFmtId="0" fontId="38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24" fillId="0" borderId="13" xfId="57" applyFont="1" applyBorder="1" applyAlignment="1">
      <alignment horizontal="left" vertical="center" wrapText="1"/>
      <protection/>
    </xf>
    <xf numFmtId="0" fontId="24" fillId="0" borderId="14" xfId="57" applyFont="1" applyBorder="1" applyAlignment="1">
      <alignment horizontal="left" vertical="center" wrapText="1"/>
      <protection/>
    </xf>
    <xf numFmtId="0" fontId="24" fillId="0" borderId="17" xfId="57" applyFont="1" applyBorder="1" applyAlignment="1">
      <alignment horizontal="left" vertical="center" wrapText="1"/>
      <protection/>
    </xf>
    <xf numFmtId="0" fontId="38" fillId="0" borderId="16" xfId="57" applyFont="1" applyFill="1" applyBorder="1" applyAlignment="1">
      <alignment horizontal="left" vertical="center" wrapText="1"/>
      <protection/>
    </xf>
    <xf numFmtId="0" fontId="38" fillId="0" borderId="17" xfId="0" applyFont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 wrapText="1"/>
    </xf>
    <xf numFmtId="0" fontId="24" fillId="0" borderId="22" xfId="57" applyFont="1" applyFill="1" applyBorder="1" applyAlignment="1">
      <alignment horizontal="center" vertical="center" wrapText="1"/>
      <protection/>
    </xf>
    <xf numFmtId="0" fontId="38" fillId="0" borderId="21" xfId="0" applyFont="1" applyFill="1" applyBorder="1" applyAlignment="1">
      <alignment horizontal="center" vertical="center" wrapText="1"/>
    </xf>
    <xf numFmtId="0" fontId="24" fillId="0" borderId="14" xfId="57" applyFont="1" applyFill="1" applyBorder="1" applyAlignment="1">
      <alignment horizontal="center" vertical="center" wrapText="1"/>
      <protection/>
    </xf>
    <xf numFmtId="0" fontId="24" fillId="0" borderId="23" xfId="57" applyFont="1" applyFill="1" applyBorder="1" applyAlignment="1">
      <alignment horizontal="center" vertical="center" wrapText="1" readingOrder="1"/>
      <protection/>
    </xf>
    <xf numFmtId="0" fontId="24" fillId="0" borderId="0" xfId="57" applyFont="1" applyFill="1" applyBorder="1" applyAlignment="1">
      <alignment horizontal="center" vertical="center" wrapText="1" readingOrder="1"/>
      <protection/>
    </xf>
    <xf numFmtId="0" fontId="24" fillId="0" borderId="21" xfId="57" applyFont="1" applyFill="1" applyBorder="1" applyAlignment="1">
      <alignment horizontal="center" vertical="center" wrapText="1" readingOrder="1"/>
      <protection/>
    </xf>
    <xf numFmtId="0" fontId="38" fillId="0" borderId="0" xfId="0" applyFont="1" applyBorder="1" applyAlignment="1">
      <alignment horizontal="right" vertical="center"/>
    </xf>
    <xf numFmtId="0" fontId="38" fillId="0" borderId="22" xfId="57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right" vertical="center" wrapText="1" readingOrder="2"/>
    </xf>
    <xf numFmtId="0" fontId="38" fillId="0" borderId="2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 readingOrder="1"/>
    </xf>
    <xf numFmtId="0" fontId="38" fillId="0" borderId="14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38" fillId="0" borderId="19" xfId="0" applyFont="1" applyBorder="1" applyAlignment="1">
      <alignment horizontal="left" vertical="center"/>
    </xf>
    <xf numFmtId="0" fontId="39" fillId="0" borderId="22" xfId="0" applyFont="1" applyFill="1" applyBorder="1" applyAlignment="1">
      <alignment horizontal="center" vertical="top"/>
    </xf>
    <xf numFmtId="0" fontId="38" fillId="0" borderId="23" xfId="57" applyFont="1" applyFill="1" applyBorder="1" applyAlignment="1">
      <alignment horizontal="center" vertical="center"/>
      <protection/>
    </xf>
    <xf numFmtId="0" fontId="38" fillId="0" borderId="18" xfId="57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right" vertical="center" wrapText="1" readingOrder="2"/>
    </xf>
    <xf numFmtId="0" fontId="38" fillId="0" borderId="18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right" vertical="center"/>
    </xf>
    <xf numFmtId="0" fontId="38" fillId="0" borderId="0" xfId="57" applyFont="1" applyFill="1" applyBorder="1" applyAlignment="1">
      <alignment horizontal="center" vertical="center"/>
      <protection/>
    </xf>
    <xf numFmtId="0" fontId="38" fillId="0" borderId="21" xfId="57" applyFont="1" applyFill="1" applyBorder="1" applyAlignment="1">
      <alignment horizontal="center" vertical="center"/>
      <protection/>
    </xf>
    <xf numFmtId="0" fontId="38" fillId="0" borderId="17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 readingOrder="1"/>
    </xf>
    <xf numFmtId="0" fontId="38" fillId="0" borderId="0" xfId="0" applyFont="1" applyBorder="1" applyAlignment="1">
      <alignment horizontal="right" vertical="center" readingOrder="1"/>
    </xf>
    <xf numFmtId="0" fontId="38" fillId="0" borderId="0" xfId="0" applyFont="1" applyBorder="1" applyAlignment="1">
      <alignment horizontal="center" vertical="center" readingOrder="1"/>
    </xf>
    <xf numFmtId="0" fontId="24" fillId="0" borderId="21" xfId="57" applyFont="1" applyBorder="1" applyAlignment="1">
      <alignment horizontal="left" vertical="center" wrapText="1" indent="1"/>
      <protection/>
    </xf>
    <xf numFmtId="0" fontId="24" fillId="0" borderId="19" xfId="57" applyFont="1" applyFill="1" applyBorder="1" applyAlignment="1">
      <alignment horizontal="left" vertical="center" wrapText="1" indent="1"/>
      <protection/>
    </xf>
    <xf numFmtId="0" fontId="24" fillId="0" borderId="14" xfId="57" applyFont="1" applyBorder="1" applyAlignment="1">
      <alignment horizontal="left" vertical="center" wrapText="1" indent="1"/>
      <protection/>
    </xf>
    <xf numFmtId="0" fontId="32" fillId="0" borderId="0" xfId="0" applyFont="1" applyBorder="1" applyAlignment="1">
      <alignment horizontal="center" vertical="center" readingOrder="2"/>
    </xf>
    <xf numFmtId="0" fontId="24" fillId="0" borderId="14" xfId="57" applyFont="1" applyBorder="1" applyAlignment="1">
      <alignment horizontal="left" vertical="center" wrapText="1" indent="1" readingOrder="1"/>
      <protection/>
    </xf>
    <xf numFmtId="0" fontId="24" fillId="0" borderId="23" xfId="57" applyFont="1" applyFill="1" applyBorder="1" applyAlignment="1">
      <alignment horizontal="left" vertical="center" wrapText="1"/>
      <protection/>
    </xf>
    <xf numFmtId="0" fontId="24" fillId="0" borderId="0" xfId="57" applyFont="1" applyFill="1" applyBorder="1" applyAlignment="1">
      <alignment horizontal="left" vertical="center" wrapText="1"/>
      <protection/>
    </xf>
    <xf numFmtId="0" fontId="24" fillId="0" borderId="21" xfId="57" applyFont="1" applyFill="1" applyBorder="1" applyAlignment="1">
      <alignment horizontal="left" vertical="center" wrapText="1"/>
      <protection/>
    </xf>
    <xf numFmtId="0" fontId="24" fillId="0" borderId="20" xfId="57" applyFont="1" applyBorder="1" applyAlignment="1">
      <alignment horizontal="left" vertical="center" wrapText="1" indent="1"/>
      <protection/>
    </xf>
    <xf numFmtId="0" fontId="24" fillId="0" borderId="0" xfId="57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right" vertical="center" readingOrder="2"/>
    </xf>
    <xf numFmtId="0" fontId="39" fillId="0" borderId="23" xfId="0" applyFont="1" applyFill="1" applyBorder="1" applyAlignment="1">
      <alignment horizontal="center"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9" xfId="0" applyFont="1" applyBorder="1" applyAlignment="1">
      <alignment horizontal="left" vertical="center"/>
    </xf>
    <xf numFmtId="0" fontId="38" fillId="0" borderId="19" xfId="0" applyFont="1" applyFill="1" applyBorder="1" applyAlignment="1">
      <alignment horizontal="right" vertical="center" wrapText="1" indent="1"/>
    </xf>
    <xf numFmtId="0" fontId="38" fillId="0" borderId="14" xfId="0" applyFont="1" applyBorder="1" applyAlignment="1">
      <alignment horizontal="right" vertical="center" wrapText="1" indent="1"/>
    </xf>
    <xf numFmtId="0" fontId="38" fillId="0" borderId="14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right" vertical="center" wrapText="1" indent="1"/>
    </xf>
    <xf numFmtId="0" fontId="38" fillId="0" borderId="20" xfId="0" applyFont="1" applyBorder="1" applyAlignment="1">
      <alignment horizontal="right" vertical="center" wrapText="1" indent="1"/>
    </xf>
    <xf numFmtId="0" fontId="24" fillId="0" borderId="15" xfId="57" applyFont="1" applyFill="1" applyBorder="1" applyAlignment="1">
      <alignment horizontal="left" vertical="center"/>
      <protection/>
    </xf>
    <xf numFmtId="0" fontId="24" fillId="0" borderId="14" xfId="57" applyFont="1" applyFill="1" applyBorder="1" applyAlignment="1">
      <alignment horizontal="left" vertical="center" wrapText="1" readingOrder="2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left" vertical="center" wrapText="1" readingOrder="1"/>
      <protection/>
    </xf>
    <xf numFmtId="0" fontId="38" fillId="0" borderId="15" xfId="0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horizontal="right" vertical="center" readingOrder="2"/>
    </xf>
    <xf numFmtId="0" fontId="38" fillId="0" borderId="0" xfId="0" applyFont="1" applyFill="1" applyBorder="1" applyAlignment="1">
      <alignment horizontal="right" vertical="center" wrapText="1" readingOrder="2"/>
    </xf>
    <xf numFmtId="0" fontId="24" fillId="0" borderId="19" xfId="57" applyFont="1" applyFill="1" applyBorder="1" applyAlignment="1">
      <alignment horizontal="left" vertical="center" readingOrder="2"/>
      <protection/>
    </xf>
    <xf numFmtId="0" fontId="24" fillId="0" borderId="14" xfId="57" applyFont="1" applyFill="1" applyBorder="1" applyAlignment="1">
      <alignment horizontal="left" vertical="center"/>
      <protection/>
    </xf>
    <xf numFmtId="0" fontId="24" fillId="0" borderId="23" xfId="57" applyFont="1" applyFill="1" applyBorder="1" applyAlignment="1">
      <alignment horizontal="left" vertical="center"/>
      <protection/>
    </xf>
    <xf numFmtId="0" fontId="24" fillId="0" borderId="0" xfId="57" applyFont="1" applyFill="1" applyBorder="1" applyAlignment="1">
      <alignment horizontal="left" vertical="center"/>
      <protection/>
    </xf>
    <xf numFmtId="0" fontId="38" fillId="0" borderId="0" xfId="0" applyFont="1" applyBorder="1" applyAlignment="1">
      <alignment horizontal="center" vertical="center" readingOrder="2"/>
    </xf>
    <xf numFmtId="0" fontId="38" fillId="0" borderId="23" xfId="0" applyFont="1" applyFill="1" applyBorder="1" applyAlignment="1">
      <alignment horizontal="center" vertical="center" wrapText="1" readingOrder="2"/>
    </xf>
    <xf numFmtId="0" fontId="38" fillId="0" borderId="0" xfId="0" applyFont="1" applyFill="1" applyBorder="1" applyAlignment="1">
      <alignment horizontal="center" vertical="center" wrapText="1" readingOrder="2"/>
    </xf>
    <xf numFmtId="0" fontId="38" fillId="0" borderId="14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horizontal="center" vertical="center" readingOrder="2"/>
    </xf>
    <xf numFmtId="0" fontId="38" fillId="0" borderId="18" xfId="57" applyFont="1" applyFill="1" applyBorder="1" applyAlignment="1">
      <alignment horizontal="center" vertical="center"/>
      <protection/>
    </xf>
    <xf numFmtId="0" fontId="28" fillId="0" borderId="0" xfId="57" applyFont="1" applyAlignment="1">
      <alignment horizontal="center" vertical="center" wrapText="1" readingOrder="1"/>
      <protection/>
    </xf>
    <xf numFmtId="0" fontId="24" fillId="0" borderId="19" xfId="57" applyFont="1" applyBorder="1" applyAlignment="1">
      <alignment horizontal="left" vertical="center" wrapText="1" readingOrder="1"/>
      <protection/>
    </xf>
    <xf numFmtId="0" fontId="24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0" fontId="28" fillId="0" borderId="0" xfId="57" applyFont="1" applyAlignment="1">
      <alignment horizontal="center" vertical="center"/>
      <protection/>
    </xf>
    <xf numFmtId="0" fontId="38" fillId="0" borderId="0" xfId="0" applyFont="1" applyBorder="1" applyAlignment="1">
      <alignment horizontal="right" vertical="center" readingOrder="2"/>
    </xf>
    <xf numFmtId="0" fontId="43" fillId="0" borderId="19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 readingOrder="2"/>
    </xf>
    <xf numFmtId="0" fontId="38" fillId="0" borderId="18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readingOrder="2"/>
    </xf>
    <xf numFmtId="0" fontId="38" fillId="0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24" fillId="0" borderId="19" xfId="57" applyFont="1" applyBorder="1" applyAlignment="1">
      <alignment horizontal="left" vertical="center" wrapText="1"/>
      <protection/>
    </xf>
    <xf numFmtId="0" fontId="28" fillId="0" borderId="14" xfId="0" applyFont="1" applyBorder="1" applyAlignment="1">
      <alignment horizontal="left" vertical="center" wrapText="1"/>
    </xf>
    <xf numFmtId="0" fontId="38" fillId="0" borderId="14" xfId="57" applyFont="1" applyFill="1" applyBorder="1" applyAlignment="1">
      <alignment horizontal="center" vertical="center"/>
      <protection/>
    </xf>
    <xf numFmtId="0" fontId="52" fillId="0" borderId="13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4" fillId="0" borderId="0" xfId="57" applyFont="1" applyBorder="1" applyAlignment="1">
      <alignment horizontal="right" vertical="center"/>
      <protection/>
    </xf>
    <xf numFmtId="0" fontId="38" fillId="0" borderId="22" xfId="57" applyFont="1" applyFill="1" applyBorder="1" applyAlignment="1">
      <alignment horizontal="center" vertical="center"/>
      <protection/>
    </xf>
    <xf numFmtId="0" fontId="38" fillId="0" borderId="22" xfId="57" applyFont="1" applyFill="1" applyBorder="1" applyAlignment="1">
      <alignment horizontal="center" vertical="center" readingOrder="1"/>
      <protection/>
    </xf>
    <xf numFmtId="0" fontId="38" fillId="0" borderId="17" xfId="57" applyFont="1" applyFill="1" applyBorder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32" fillId="0" borderId="19" xfId="57" applyFont="1" applyBorder="1" applyAlignment="1">
      <alignment horizontal="right" vertical="center"/>
      <protection/>
    </xf>
    <xf numFmtId="0" fontId="32" fillId="0" borderId="13" xfId="57" applyFont="1" applyBorder="1" applyAlignment="1">
      <alignment horizontal="right" vertical="center"/>
      <protection/>
    </xf>
    <xf numFmtId="0" fontId="32" fillId="0" borderId="14" xfId="57" applyFont="1" applyBorder="1" applyAlignment="1">
      <alignment horizontal="right" vertical="center"/>
      <protection/>
    </xf>
    <xf numFmtId="0" fontId="32" fillId="0" borderId="15" xfId="57" applyFont="1" applyBorder="1" applyAlignment="1">
      <alignment horizontal="right" vertical="center"/>
      <protection/>
    </xf>
    <xf numFmtId="0" fontId="38" fillId="0" borderId="22" xfId="57" applyFont="1" applyFill="1" applyBorder="1" applyAlignment="1">
      <alignment horizontal="center" vertical="center" readingOrder="2"/>
      <protection/>
    </xf>
    <xf numFmtId="0" fontId="41" fillId="0" borderId="19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right" vertical="center" indent="1"/>
    </xf>
    <xf numFmtId="0" fontId="28" fillId="0" borderId="14" xfId="0" applyFont="1" applyBorder="1" applyAlignment="1">
      <alignment horizontal="right" vertical="center" indent="1" readingOrder="1"/>
    </xf>
    <xf numFmtId="0" fontId="28" fillId="0" borderId="13" xfId="0" applyFont="1" applyBorder="1" applyAlignment="1">
      <alignment horizontal="right" vertical="center" indent="1"/>
    </xf>
    <xf numFmtId="0" fontId="38" fillId="0" borderId="14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 indent="1" readingOrder="1"/>
    </xf>
    <xf numFmtId="0" fontId="0" fillId="0" borderId="0" xfId="0" applyAlignment="1">
      <alignment horizontal="center"/>
    </xf>
    <xf numFmtId="0" fontId="28" fillId="0" borderId="15" xfId="0" applyFont="1" applyBorder="1" applyAlignment="1">
      <alignment horizontal="right" vertical="center" indent="1" readingOrder="1"/>
    </xf>
    <xf numFmtId="0" fontId="38" fillId="0" borderId="15" xfId="0" applyFont="1" applyBorder="1" applyAlignment="1">
      <alignment horizontal="right" vertical="center"/>
    </xf>
    <xf numFmtId="0" fontId="38" fillId="0" borderId="1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 indent="1"/>
    </xf>
    <xf numFmtId="0" fontId="28" fillId="0" borderId="15" xfId="0" applyFont="1" applyBorder="1" applyAlignment="1">
      <alignment horizontal="right" vertical="center" indent="1"/>
    </xf>
    <xf numFmtId="0" fontId="28" fillId="0" borderId="15" xfId="0" applyFont="1" applyBorder="1" applyAlignment="1">
      <alignment wrapText="1"/>
    </xf>
    <xf numFmtId="0" fontId="52" fillId="0" borderId="19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0" fontId="38" fillId="0" borderId="0" xfId="0" applyFont="1" applyFill="1" applyBorder="1" applyAlignment="1">
      <alignment horizontal="center" vertical="center" readingOrder="1"/>
    </xf>
    <xf numFmtId="0" fontId="38" fillId="0" borderId="23" xfId="0" applyFont="1" applyFill="1" applyBorder="1" applyAlignment="1">
      <alignment horizontal="center" vertical="center" readingOrder="1"/>
    </xf>
    <xf numFmtId="0" fontId="24" fillId="0" borderId="0" xfId="0" applyFont="1" applyFill="1" applyBorder="1" applyAlignment="1">
      <alignment horizontal="center" vertical="center" readingOrder="1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center" vertical="center" readingOrder="2"/>
    </xf>
    <xf numFmtId="0" fontId="38" fillId="0" borderId="23" xfId="0" applyFont="1" applyFill="1" applyBorder="1" applyAlignment="1">
      <alignment horizontal="center" vertical="center" textRotation="180" wrapText="1"/>
    </xf>
    <xf numFmtId="0" fontId="38" fillId="0" borderId="0" xfId="0" applyFont="1" applyFill="1" applyBorder="1" applyAlignment="1">
      <alignment horizontal="center" vertical="center" textRotation="180" wrapText="1"/>
    </xf>
    <xf numFmtId="0" fontId="38" fillId="0" borderId="21" xfId="0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textRotation="180"/>
    </xf>
    <xf numFmtId="0" fontId="38" fillId="0" borderId="0" xfId="0" applyFont="1" applyFill="1" applyBorder="1" applyAlignment="1">
      <alignment horizontal="center" vertical="center" textRotation="180"/>
    </xf>
    <xf numFmtId="0" fontId="38" fillId="0" borderId="21" xfId="0" applyFont="1" applyFill="1" applyBorder="1" applyAlignment="1">
      <alignment horizontal="center" vertical="center" textRotation="180"/>
    </xf>
    <xf numFmtId="0" fontId="38" fillId="0" borderId="0" xfId="0" applyFont="1" applyFill="1" applyBorder="1" applyAlignment="1">
      <alignment horizontal="right" vertical="center" wrapText="1"/>
    </xf>
    <xf numFmtId="0" fontId="39" fillId="0" borderId="23" xfId="0" applyFont="1" applyFill="1" applyBorder="1" applyAlignment="1">
      <alignment horizontal="center" vertical="center" wrapText="1" readingOrder="2"/>
    </xf>
    <xf numFmtId="0" fontId="39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readingOrder="2"/>
    </xf>
    <xf numFmtId="0" fontId="28" fillId="0" borderId="0" xfId="0" applyFont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textRotation="180"/>
    </xf>
    <xf numFmtId="0" fontId="38" fillId="0" borderId="0" xfId="0" applyFont="1" applyFill="1" applyBorder="1" applyAlignment="1">
      <alignment horizontal="center" vertical="center" textRotation="180"/>
    </xf>
    <xf numFmtId="0" fontId="38" fillId="0" borderId="21" xfId="0" applyFont="1" applyFill="1" applyBorder="1" applyAlignment="1">
      <alignment horizontal="center" vertical="center" textRotation="180"/>
    </xf>
    <xf numFmtId="0" fontId="39" fillId="0" borderId="14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24" fillId="0" borderId="21" xfId="0" applyFont="1" applyFill="1" applyBorder="1" applyAlignment="1">
      <alignment horizontal="center" vertical="center" textRotation="180" wrapText="1"/>
    </xf>
    <xf numFmtId="0" fontId="28" fillId="0" borderId="1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readingOrder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readingOrder="1"/>
    </xf>
    <xf numFmtId="0" fontId="28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readingOrder="1"/>
    </xf>
    <xf numFmtId="0" fontId="28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right" vertical="center"/>
    </xf>
    <xf numFmtId="0" fontId="38" fillId="0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 readingOrder="1"/>
    </xf>
    <xf numFmtId="0" fontId="28" fillId="0" borderId="23" xfId="0" applyFont="1" applyFill="1" applyBorder="1" applyAlignment="1">
      <alignment horizontal="center" vertical="center" textRotation="180" wrapText="1"/>
    </xf>
    <xf numFmtId="0" fontId="28" fillId="0" borderId="0" xfId="0" applyFont="1" applyFill="1" applyBorder="1" applyAlignment="1">
      <alignment horizontal="center" vertical="center" textRotation="180" wrapText="1"/>
    </xf>
    <xf numFmtId="0" fontId="28" fillId="0" borderId="21" xfId="0" applyFont="1" applyFill="1" applyBorder="1" applyAlignment="1">
      <alignment horizontal="center" vertical="center" textRotation="180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left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textRotation="180" wrapText="1"/>
    </xf>
    <xf numFmtId="0" fontId="32" fillId="0" borderId="0" xfId="0" applyFont="1" applyFill="1" applyBorder="1" applyAlignment="1">
      <alignment horizontal="center" vertical="center" textRotation="180" wrapText="1"/>
    </xf>
    <xf numFmtId="0" fontId="32" fillId="0" borderId="21" xfId="0" applyFont="1" applyFill="1" applyBorder="1" applyAlignment="1">
      <alignment horizontal="center" vertical="center" textRotation="180" wrapText="1"/>
    </xf>
    <xf numFmtId="0" fontId="24" fillId="0" borderId="0" xfId="0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 readingOrder="2"/>
    </xf>
    <xf numFmtId="0" fontId="32" fillId="0" borderId="23" xfId="0" applyFont="1" applyFill="1" applyBorder="1" applyAlignment="1">
      <alignment horizontal="center" vertical="center" readingOrder="2"/>
    </xf>
    <xf numFmtId="0" fontId="32" fillId="0" borderId="0" xfId="0" applyFont="1" applyFill="1" applyBorder="1" applyAlignment="1">
      <alignment horizontal="center" vertical="center" readingOrder="2"/>
    </xf>
    <xf numFmtId="0" fontId="40" fillId="0" borderId="23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horizontal="center" vertical="center" readingOrder="2"/>
    </xf>
    <xf numFmtId="0" fontId="24" fillId="0" borderId="19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 readingOrder="2"/>
    </xf>
    <xf numFmtId="0" fontId="38" fillId="0" borderId="2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readingOrder="2"/>
    </xf>
    <xf numFmtId="0" fontId="40" fillId="0" borderId="23" xfId="0" applyFont="1" applyFill="1" applyBorder="1" applyAlignment="1">
      <alignment horizontal="center" vertical="center" readingOrder="1"/>
    </xf>
    <xf numFmtId="0" fontId="49" fillId="0" borderId="23" xfId="0" applyFont="1" applyFill="1" applyBorder="1" applyAlignment="1">
      <alignment horizontal="center" vertical="center" wrapText="1" readingOrder="2"/>
    </xf>
    <xf numFmtId="0" fontId="24" fillId="0" borderId="0" xfId="0" applyFont="1" applyFill="1" applyBorder="1" applyAlignment="1">
      <alignment horizontal="center" vertical="center" wrapText="1" readingOrder="1"/>
    </xf>
    <xf numFmtId="0" fontId="37" fillId="0" borderId="0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0" fontId="38" fillId="0" borderId="28" xfId="0" applyFont="1" applyFill="1" applyBorder="1" applyAlignment="1">
      <alignment horizontal="right" vertical="center"/>
    </xf>
    <xf numFmtId="0" fontId="38" fillId="0" borderId="28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29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right" vertical="center"/>
    </xf>
    <xf numFmtId="0" fontId="38" fillId="0" borderId="22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right" vertical="center" wrapText="1" readingOrder="2"/>
    </xf>
    <xf numFmtId="0" fontId="32" fillId="0" borderId="19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49" fillId="0" borderId="23" xfId="0" applyFont="1" applyFill="1" applyBorder="1" applyAlignment="1">
      <alignment horizontal="right" vertical="center" wrapText="1" readingOrder="2"/>
    </xf>
    <xf numFmtId="0" fontId="38" fillId="0" borderId="1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readingOrder="2"/>
    </xf>
    <xf numFmtId="0" fontId="24" fillId="0" borderId="2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جدول  15باجر اسوي" xfId="59"/>
    <cellStyle name="Normal_جدول 16باجر اسوي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323850</xdr:rowOff>
    </xdr:from>
    <xdr:to>
      <xdr:col>0</xdr:col>
      <xdr:colOff>504825</xdr:colOff>
      <xdr:row>3</xdr:row>
      <xdr:rowOff>323850</xdr:rowOff>
    </xdr:to>
    <xdr:sp>
      <xdr:nvSpPr>
        <xdr:cNvPr id="1" name="Line 1"/>
        <xdr:cNvSpPr>
          <a:spLocks/>
        </xdr:cNvSpPr>
      </xdr:nvSpPr>
      <xdr:spPr>
        <a:xfrm flipH="1">
          <a:off x="6762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323850</xdr:rowOff>
    </xdr:from>
    <xdr:to>
      <xdr:col>0</xdr:col>
      <xdr:colOff>504825</xdr:colOff>
      <xdr:row>3</xdr:row>
      <xdr:rowOff>323850</xdr:rowOff>
    </xdr:to>
    <xdr:sp>
      <xdr:nvSpPr>
        <xdr:cNvPr id="2" name="Line 2"/>
        <xdr:cNvSpPr>
          <a:spLocks/>
        </xdr:cNvSpPr>
      </xdr:nvSpPr>
      <xdr:spPr>
        <a:xfrm>
          <a:off x="6762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76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9525</xdr:rowOff>
    </xdr:from>
    <xdr:to>
      <xdr:col>19</xdr:col>
      <xdr:colOff>0</xdr:colOff>
      <xdr:row>15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48775" y="48006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247650</xdr:rowOff>
    </xdr:from>
    <xdr:to>
      <xdr:col>16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534400" y="237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28"/>
  <sheetViews>
    <sheetView rightToLeft="1" view="pageBreakPreview" zoomScale="75" zoomScaleNormal="75" zoomScaleSheetLayoutView="75" zoomScalePageLayoutView="0" workbookViewId="0" topLeftCell="A1">
      <selection activeCell="A22" sqref="A22"/>
    </sheetView>
  </sheetViews>
  <sheetFormatPr defaultColWidth="9.140625" defaultRowHeight="12.75"/>
  <cols>
    <col min="1" max="1" width="16.57421875" style="0" customWidth="1"/>
    <col min="2" max="2" width="11.00390625" style="0" customWidth="1"/>
    <col min="3" max="3" width="13.57421875" style="0" customWidth="1"/>
    <col min="4" max="4" width="12.140625" style="0" customWidth="1"/>
    <col min="5" max="5" width="9.140625" style="0" customWidth="1"/>
    <col min="6" max="6" width="17.7109375" style="0" customWidth="1"/>
    <col min="7" max="7" width="19.28125" style="0" customWidth="1"/>
    <col min="8" max="8" width="20.00390625" style="0" bestFit="1" customWidth="1"/>
    <col min="9" max="9" width="10.7109375" style="0" customWidth="1"/>
    <col min="10" max="10" width="16.00390625" style="0" bestFit="1" customWidth="1"/>
  </cols>
  <sheetData>
    <row r="1" spans="1:14" s="3" customFormat="1" ht="21.75" customHeight="1">
      <c r="A1" s="463" t="s">
        <v>257</v>
      </c>
      <c r="B1" s="463"/>
      <c r="C1" s="463"/>
      <c r="D1" s="463"/>
      <c r="E1" s="463"/>
      <c r="F1" s="463"/>
      <c r="G1" s="463"/>
      <c r="H1" s="463"/>
      <c r="I1" s="463"/>
      <c r="J1" s="463"/>
      <c r="K1" s="5"/>
      <c r="L1" s="5"/>
      <c r="M1" s="5"/>
      <c r="N1" s="5"/>
    </row>
    <row r="2" spans="1:14" s="3" customFormat="1" ht="21.75" customHeight="1">
      <c r="A2" s="461" t="s">
        <v>566</v>
      </c>
      <c r="B2" s="461"/>
      <c r="C2" s="461"/>
      <c r="D2" s="461"/>
      <c r="E2" s="461"/>
      <c r="F2" s="461"/>
      <c r="G2" s="461"/>
      <c r="H2" s="461"/>
      <c r="I2" s="461"/>
      <c r="J2" s="461"/>
      <c r="K2" s="5"/>
      <c r="L2" s="5"/>
      <c r="M2" s="5"/>
      <c r="N2" s="5"/>
    </row>
    <row r="3" spans="1:14" s="3" customFormat="1" ht="21.75" customHeight="1" thickBot="1">
      <c r="A3" s="468" t="s">
        <v>312</v>
      </c>
      <c r="B3" s="468"/>
      <c r="C3" s="468"/>
      <c r="D3" s="468"/>
      <c r="E3" s="468"/>
      <c r="F3" s="468"/>
      <c r="G3" s="468"/>
      <c r="H3" s="468"/>
      <c r="I3" s="468"/>
      <c r="J3" s="282" t="s">
        <v>565</v>
      </c>
      <c r="K3" s="5"/>
      <c r="L3" s="5"/>
      <c r="M3" s="5"/>
      <c r="N3" s="5"/>
    </row>
    <row r="4" spans="1:10" s="13" customFormat="1" ht="19.5" customHeight="1" thickTop="1">
      <c r="A4" s="456" t="s">
        <v>1</v>
      </c>
      <c r="B4" s="473" t="s">
        <v>640</v>
      </c>
      <c r="C4" s="473"/>
      <c r="D4" s="473"/>
      <c r="E4" s="473"/>
      <c r="F4" s="456" t="s">
        <v>37</v>
      </c>
      <c r="G4" s="458" t="s">
        <v>244</v>
      </c>
      <c r="H4" s="458" t="s">
        <v>237</v>
      </c>
      <c r="I4" s="456" t="s">
        <v>8</v>
      </c>
      <c r="J4" s="469" t="s">
        <v>360</v>
      </c>
    </row>
    <row r="5" spans="1:10" s="13" customFormat="1" ht="19.5" customHeight="1">
      <c r="A5" s="457"/>
      <c r="B5" s="472" t="s">
        <v>375</v>
      </c>
      <c r="C5" s="472"/>
      <c r="D5" s="472"/>
      <c r="E5" s="472"/>
      <c r="F5" s="457"/>
      <c r="G5" s="459"/>
      <c r="H5" s="459"/>
      <c r="I5" s="457"/>
      <c r="J5" s="470"/>
    </row>
    <row r="6" spans="1:10" s="13" customFormat="1" ht="12.75" customHeight="1">
      <c r="A6" s="457"/>
      <c r="B6" s="63" t="s">
        <v>38</v>
      </c>
      <c r="C6" s="63" t="s">
        <v>39</v>
      </c>
      <c r="D6" s="63" t="s">
        <v>40</v>
      </c>
      <c r="E6" s="63" t="s">
        <v>0</v>
      </c>
      <c r="F6" s="457"/>
      <c r="G6" s="459"/>
      <c r="H6" s="459"/>
      <c r="I6" s="457"/>
      <c r="J6" s="470"/>
    </row>
    <row r="7" spans="1:10" s="13" customFormat="1" ht="42" customHeight="1" thickBot="1">
      <c r="A7" s="460"/>
      <c r="B7" s="261" t="s">
        <v>376</v>
      </c>
      <c r="C7" s="261" t="s">
        <v>377</v>
      </c>
      <c r="D7" s="261" t="s">
        <v>378</v>
      </c>
      <c r="E7" s="261" t="s">
        <v>374</v>
      </c>
      <c r="F7" s="260" t="s">
        <v>379</v>
      </c>
      <c r="G7" s="260" t="s">
        <v>380</v>
      </c>
      <c r="H7" s="260" t="s">
        <v>381</v>
      </c>
      <c r="I7" s="262" t="s">
        <v>374</v>
      </c>
      <c r="J7" s="471"/>
    </row>
    <row r="8" spans="1:10" s="6" customFormat="1" ht="19.5" customHeight="1" thickTop="1">
      <c r="A8" s="64" t="s">
        <v>9</v>
      </c>
      <c r="B8" s="58">
        <v>0</v>
      </c>
      <c r="C8" s="58">
        <v>1</v>
      </c>
      <c r="D8" s="58">
        <v>1</v>
      </c>
      <c r="E8" s="58">
        <f aca="true" t="shared" si="0" ref="E8:E16">SUM(B8:D8)</f>
        <v>2</v>
      </c>
      <c r="F8" s="58">
        <v>1</v>
      </c>
      <c r="G8" s="58">
        <v>0</v>
      </c>
      <c r="H8" s="58">
        <v>5</v>
      </c>
      <c r="I8" s="58">
        <f>SUM(F8:H8,E8)</f>
        <v>8</v>
      </c>
      <c r="J8" s="254" t="s">
        <v>361</v>
      </c>
    </row>
    <row r="9" spans="1:10" s="6" customFormat="1" ht="19.5" customHeight="1">
      <c r="A9" s="65" t="s">
        <v>10</v>
      </c>
      <c r="B9" s="59">
        <v>0</v>
      </c>
      <c r="C9" s="59">
        <v>1</v>
      </c>
      <c r="D9" s="59">
        <v>0</v>
      </c>
      <c r="E9" s="59">
        <f t="shared" si="0"/>
        <v>1</v>
      </c>
      <c r="F9" s="59">
        <v>1</v>
      </c>
      <c r="G9" s="59">
        <v>0</v>
      </c>
      <c r="H9" s="59">
        <v>1</v>
      </c>
      <c r="I9" s="59">
        <f aca="true" t="shared" si="1" ref="I9:I22">SUM(F9:H9,E9)</f>
        <v>3</v>
      </c>
      <c r="J9" s="330" t="s">
        <v>701</v>
      </c>
    </row>
    <row r="10" spans="1:10" s="6" customFormat="1" ht="19.5" customHeight="1">
      <c r="A10" s="65" t="s">
        <v>11</v>
      </c>
      <c r="B10" s="59">
        <v>0</v>
      </c>
      <c r="C10" s="59">
        <v>1</v>
      </c>
      <c r="D10" s="59">
        <v>0</v>
      </c>
      <c r="E10" s="59">
        <f t="shared" si="0"/>
        <v>1</v>
      </c>
      <c r="F10" s="59">
        <v>1</v>
      </c>
      <c r="G10" s="59">
        <v>0</v>
      </c>
      <c r="H10" s="59">
        <v>3</v>
      </c>
      <c r="I10" s="59">
        <f t="shared" si="1"/>
        <v>5</v>
      </c>
      <c r="J10" s="256" t="s">
        <v>362</v>
      </c>
    </row>
    <row r="11" spans="1:10" s="6" customFormat="1" ht="19.5" customHeight="1">
      <c r="A11" s="65" t="s">
        <v>12</v>
      </c>
      <c r="B11" s="59">
        <v>0</v>
      </c>
      <c r="C11" s="59">
        <v>1</v>
      </c>
      <c r="D11" s="59">
        <v>0</v>
      </c>
      <c r="E11" s="59">
        <f t="shared" si="0"/>
        <v>1</v>
      </c>
      <c r="F11" s="59">
        <v>0</v>
      </c>
      <c r="G11" s="59">
        <v>0</v>
      </c>
      <c r="H11" s="59">
        <v>1</v>
      </c>
      <c r="I11" s="59">
        <f t="shared" si="1"/>
        <v>2</v>
      </c>
      <c r="J11" s="256" t="s">
        <v>363</v>
      </c>
    </row>
    <row r="12" spans="1:10" s="6" customFormat="1" ht="19.5" customHeight="1">
      <c r="A12" s="65" t="s">
        <v>13</v>
      </c>
      <c r="B12" s="59">
        <v>1</v>
      </c>
      <c r="C12" s="59">
        <v>1</v>
      </c>
      <c r="D12" s="59">
        <v>2</v>
      </c>
      <c r="E12" s="59">
        <f t="shared" si="0"/>
        <v>4</v>
      </c>
      <c r="F12" s="59">
        <v>2</v>
      </c>
      <c r="G12" s="59">
        <v>1</v>
      </c>
      <c r="H12" s="59">
        <v>24</v>
      </c>
      <c r="I12" s="59">
        <f t="shared" si="1"/>
        <v>31</v>
      </c>
      <c r="J12" s="256" t="s">
        <v>364</v>
      </c>
    </row>
    <row r="13" spans="1:10" s="6" customFormat="1" ht="19.5" customHeight="1">
      <c r="A13" s="65" t="s">
        <v>683</v>
      </c>
      <c r="B13" s="59" t="s">
        <v>303</v>
      </c>
      <c r="C13" s="59" t="s">
        <v>303</v>
      </c>
      <c r="D13" s="59" t="s">
        <v>303</v>
      </c>
      <c r="E13" s="59" t="s">
        <v>303</v>
      </c>
      <c r="F13" s="59" t="s">
        <v>303</v>
      </c>
      <c r="G13" s="59" t="s">
        <v>303</v>
      </c>
      <c r="H13" s="59">
        <v>3</v>
      </c>
      <c r="I13" s="59">
        <f t="shared" si="1"/>
        <v>3</v>
      </c>
      <c r="J13" s="256" t="s">
        <v>365</v>
      </c>
    </row>
    <row r="14" spans="1:10" s="6" customFormat="1" ht="19.5" customHeight="1">
      <c r="A14" s="65" t="s">
        <v>14</v>
      </c>
      <c r="B14" s="59">
        <v>0</v>
      </c>
      <c r="C14" s="59">
        <v>1</v>
      </c>
      <c r="D14" s="59">
        <v>1</v>
      </c>
      <c r="E14" s="59">
        <f t="shared" si="0"/>
        <v>2</v>
      </c>
      <c r="F14" s="59">
        <v>1</v>
      </c>
      <c r="G14" s="59">
        <v>0</v>
      </c>
      <c r="H14" s="59">
        <v>2</v>
      </c>
      <c r="I14" s="59">
        <f t="shared" si="1"/>
        <v>5</v>
      </c>
      <c r="J14" s="256" t="s">
        <v>366</v>
      </c>
    </row>
    <row r="15" spans="1:10" s="6" customFormat="1" ht="19.5" customHeight="1">
      <c r="A15" s="65" t="s">
        <v>15</v>
      </c>
      <c r="B15" s="59">
        <v>0</v>
      </c>
      <c r="C15" s="59">
        <v>1</v>
      </c>
      <c r="D15" s="59">
        <v>0</v>
      </c>
      <c r="E15" s="59">
        <f t="shared" si="0"/>
        <v>1</v>
      </c>
      <c r="F15" s="59">
        <v>1</v>
      </c>
      <c r="G15" s="59">
        <v>1</v>
      </c>
      <c r="H15" s="59">
        <v>2</v>
      </c>
      <c r="I15" s="59">
        <f t="shared" si="1"/>
        <v>5</v>
      </c>
      <c r="J15" s="256" t="s">
        <v>367</v>
      </c>
    </row>
    <row r="16" spans="1:10" s="6" customFormat="1" ht="19.5" customHeight="1">
      <c r="A16" s="65" t="s">
        <v>16</v>
      </c>
      <c r="B16" s="59">
        <v>0</v>
      </c>
      <c r="C16" s="59">
        <v>1</v>
      </c>
      <c r="D16" s="59">
        <v>0</v>
      </c>
      <c r="E16" s="59">
        <f t="shared" si="0"/>
        <v>1</v>
      </c>
      <c r="F16" s="59">
        <v>1</v>
      </c>
      <c r="G16" s="59">
        <v>0</v>
      </c>
      <c r="H16" s="59">
        <v>4</v>
      </c>
      <c r="I16" s="59">
        <f t="shared" si="1"/>
        <v>6</v>
      </c>
      <c r="J16" s="256" t="s">
        <v>368</v>
      </c>
    </row>
    <row r="17" spans="1:10" s="6" customFormat="1" ht="19.5" customHeight="1">
      <c r="A17" s="65" t="s">
        <v>17</v>
      </c>
      <c r="B17" s="59">
        <v>0</v>
      </c>
      <c r="C17" s="59">
        <v>1</v>
      </c>
      <c r="D17" s="59">
        <v>1</v>
      </c>
      <c r="E17" s="59">
        <f aca="true" t="shared" si="2" ref="E17:E22">SUM(B17:D17)</f>
        <v>2</v>
      </c>
      <c r="F17" s="59">
        <v>1</v>
      </c>
      <c r="G17" s="59">
        <v>0</v>
      </c>
      <c r="H17" s="59">
        <v>3</v>
      </c>
      <c r="I17" s="59">
        <f t="shared" si="1"/>
        <v>6</v>
      </c>
      <c r="J17" s="256" t="s">
        <v>369</v>
      </c>
    </row>
    <row r="18" spans="1:10" s="6" customFormat="1" ht="19.5" customHeight="1">
      <c r="A18" s="65" t="s">
        <v>18</v>
      </c>
      <c r="B18" s="59">
        <v>0</v>
      </c>
      <c r="C18" s="59">
        <v>1</v>
      </c>
      <c r="D18" s="59">
        <v>0</v>
      </c>
      <c r="E18" s="59">
        <f t="shared" si="2"/>
        <v>1</v>
      </c>
      <c r="F18" s="59">
        <v>0</v>
      </c>
      <c r="G18" s="59">
        <v>0</v>
      </c>
      <c r="H18" s="59">
        <v>4</v>
      </c>
      <c r="I18" s="59">
        <f t="shared" si="1"/>
        <v>5</v>
      </c>
      <c r="J18" s="256" t="s">
        <v>370</v>
      </c>
    </row>
    <row r="19" spans="1:10" s="6" customFormat="1" ht="19.5" customHeight="1">
      <c r="A19" s="65" t="s">
        <v>19</v>
      </c>
      <c r="B19" s="59">
        <v>1</v>
      </c>
      <c r="C19" s="59">
        <v>1</v>
      </c>
      <c r="D19" s="59">
        <v>1</v>
      </c>
      <c r="E19" s="59">
        <f t="shared" si="2"/>
        <v>3</v>
      </c>
      <c r="F19" s="59">
        <v>0</v>
      </c>
      <c r="G19" s="59">
        <v>0</v>
      </c>
      <c r="H19" s="59">
        <v>1</v>
      </c>
      <c r="I19" s="59">
        <f t="shared" si="1"/>
        <v>4</v>
      </c>
      <c r="J19" s="256" t="s">
        <v>371</v>
      </c>
    </row>
    <row r="20" spans="1:10" s="6" customFormat="1" ht="19.5" customHeight="1">
      <c r="A20" s="65" t="s">
        <v>20</v>
      </c>
      <c r="B20" s="59">
        <v>0</v>
      </c>
      <c r="C20" s="59">
        <v>1</v>
      </c>
      <c r="D20" s="59">
        <v>0</v>
      </c>
      <c r="E20" s="59">
        <f t="shared" si="2"/>
        <v>1</v>
      </c>
      <c r="F20" s="59">
        <v>0</v>
      </c>
      <c r="G20" s="59">
        <v>0</v>
      </c>
      <c r="H20" s="59">
        <v>2</v>
      </c>
      <c r="I20" s="59">
        <f t="shared" si="1"/>
        <v>3</v>
      </c>
      <c r="J20" s="256" t="s">
        <v>372</v>
      </c>
    </row>
    <row r="21" spans="1:10" s="6" customFormat="1" ht="19.5" customHeight="1">
      <c r="A21" s="65" t="s">
        <v>21</v>
      </c>
      <c r="B21" s="59">
        <v>0</v>
      </c>
      <c r="C21" s="59">
        <v>1</v>
      </c>
      <c r="D21" s="59">
        <v>0</v>
      </c>
      <c r="E21" s="59">
        <f t="shared" si="2"/>
        <v>1</v>
      </c>
      <c r="F21" s="59">
        <v>1</v>
      </c>
      <c r="G21" s="59">
        <v>0</v>
      </c>
      <c r="H21" s="59">
        <v>1</v>
      </c>
      <c r="I21" s="59">
        <f t="shared" si="1"/>
        <v>3</v>
      </c>
      <c r="J21" s="257" t="s">
        <v>373</v>
      </c>
    </row>
    <row r="22" spans="1:10" s="6" customFormat="1" ht="19.5" customHeight="1" thickBot="1">
      <c r="A22" s="66" t="s">
        <v>699</v>
      </c>
      <c r="B22" s="60">
        <v>0</v>
      </c>
      <c r="C22" s="60">
        <v>1</v>
      </c>
      <c r="D22" s="60">
        <v>0</v>
      </c>
      <c r="E22" s="60">
        <f t="shared" si="2"/>
        <v>1</v>
      </c>
      <c r="F22" s="60">
        <v>1</v>
      </c>
      <c r="G22" s="60">
        <v>0</v>
      </c>
      <c r="H22" s="60">
        <v>5</v>
      </c>
      <c r="I22" s="60">
        <f t="shared" si="1"/>
        <v>7</v>
      </c>
      <c r="J22" s="258" t="s">
        <v>698</v>
      </c>
    </row>
    <row r="23" spans="1:10" s="6" customFormat="1" ht="24" customHeight="1" thickBot="1" thickTop="1">
      <c r="A23" s="61" t="s">
        <v>8</v>
      </c>
      <c r="B23" s="62">
        <f aca="true" t="shared" si="3" ref="B23:I23">SUM(B8:B22)</f>
        <v>2</v>
      </c>
      <c r="C23" s="62">
        <f t="shared" si="3"/>
        <v>14</v>
      </c>
      <c r="D23" s="62">
        <f t="shared" si="3"/>
        <v>6</v>
      </c>
      <c r="E23" s="62">
        <f t="shared" si="3"/>
        <v>22</v>
      </c>
      <c r="F23" s="62">
        <f>SUM(F8:F22)</f>
        <v>11</v>
      </c>
      <c r="G23" s="62">
        <f t="shared" si="3"/>
        <v>2</v>
      </c>
      <c r="H23" s="62">
        <f t="shared" si="3"/>
        <v>61</v>
      </c>
      <c r="I23" s="62">
        <f t="shared" si="3"/>
        <v>96</v>
      </c>
      <c r="J23" s="255" t="s">
        <v>374</v>
      </c>
    </row>
    <row r="24" spans="1:12" ht="19.5" customHeight="1" thickTop="1">
      <c r="A24" s="464" t="s">
        <v>241</v>
      </c>
      <c r="B24" s="464"/>
      <c r="C24" s="464"/>
      <c r="D24" s="464"/>
      <c r="E24" s="464"/>
      <c r="F24" s="259"/>
      <c r="G24" s="466" t="s">
        <v>382</v>
      </c>
      <c r="H24" s="466"/>
      <c r="I24" s="466"/>
      <c r="J24" s="466"/>
      <c r="K24" s="263"/>
      <c r="L24" s="11"/>
    </row>
    <row r="25" spans="1:12" ht="19.5" customHeight="1">
      <c r="A25" s="465"/>
      <c r="B25" s="465"/>
      <c r="C25" s="465"/>
      <c r="D25" s="465"/>
      <c r="E25" s="465"/>
      <c r="G25" s="467"/>
      <c r="H25" s="467"/>
      <c r="I25" s="467"/>
      <c r="J25" s="467"/>
      <c r="K25" s="11"/>
      <c r="L25" s="11"/>
    </row>
    <row r="26" spans="1:5" ht="20.25">
      <c r="A26" s="462"/>
      <c r="B26" s="462"/>
      <c r="C26" s="462"/>
      <c r="D26" s="446"/>
      <c r="E26" s="446"/>
    </row>
    <row r="27" spans="4:5" ht="13.5" customHeight="1">
      <c r="D27" s="442"/>
      <c r="E27" s="442"/>
    </row>
    <row r="28" spans="1:5" ht="24.75" customHeight="1">
      <c r="A28" s="442"/>
      <c r="B28" s="442"/>
      <c r="C28" s="442"/>
      <c r="D28" s="442"/>
      <c r="E28" s="442"/>
    </row>
  </sheetData>
  <sheetProtection/>
  <mergeCells count="14">
    <mergeCell ref="A1:J1"/>
    <mergeCell ref="A24:E25"/>
    <mergeCell ref="G24:J25"/>
    <mergeCell ref="A3:I3"/>
    <mergeCell ref="J4:J7"/>
    <mergeCell ref="B5:E5"/>
    <mergeCell ref="B4:E4"/>
    <mergeCell ref="G4:G6"/>
    <mergeCell ref="F4:F6"/>
    <mergeCell ref="H4:H6"/>
    <mergeCell ref="I4:I6"/>
    <mergeCell ref="A4:A7"/>
    <mergeCell ref="A2:J2"/>
    <mergeCell ref="A26:C26"/>
  </mergeCells>
  <printOptions horizontalCentered="1"/>
  <pageMargins left="1" right="1" top="1.5" bottom="1" header="1.5" footer="1"/>
  <pageSetup horizontalDpi="600" verticalDpi="600" orientation="landscape" paperSize="9" scale="75" r:id="rId1"/>
  <headerFooter alignWithMargins="0">
    <oddFooter>&amp;C&amp;11 &amp;"Arial,Bold"&amp;12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23"/>
  <sheetViews>
    <sheetView rightToLeft="1" view="pageBreakPreview" zoomScale="75" zoomScaleNormal="90" zoomScaleSheetLayoutView="75" zoomScalePageLayoutView="0" workbookViewId="0" topLeftCell="A1">
      <selection activeCell="M36" sqref="M36"/>
    </sheetView>
  </sheetViews>
  <sheetFormatPr defaultColWidth="9.140625" defaultRowHeight="12.75"/>
  <cols>
    <col min="1" max="1" width="13.140625" style="0" customWidth="1"/>
    <col min="2" max="2" width="19.57421875" style="0" customWidth="1"/>
    <col min="3" max="16" width="6.00390625" style="0" customWidth="1"/>
    <col min="17" max="18" width="7.140625" style="0" customWidth="1"/>
    <col min="19" max="19" width="7.7109375" style="0" customWidth="1"/>
    <col min="20" max="21" width="22.140625" style="0" customWidth="1"/>
  </cols>
  <sheetData>
    <row r="1" spans="1:19" s="1" customFormat="1" ht="24" customHeight="1">
      <c r="A1" s="542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</row>
    <row r="2" spans="1:21" ht="24.75" customHeight="1">
      <c r="A2" s="542" t="s">
        <v>266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</row>
    <row r="3" spans="1:21" ht="24.75" customHeight="1">
      <c r="A3" s="551" t="s">
        <v>586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</row>
    <row r="4" spans="1:21" ht="24.75" customHeight="1" thickBot="1">
      <c r="A4" s="549" t="s">
        <v>320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52" t="s">
        <v>580</v>
      </c>
      <c r="U4" s="552"/>
    </row>
    <row r="5" spans="1:21" ht="19.5" customHeight="1" thickTop="1">
      <c r="A5" s="533" t="s">
        <v>69</v>
      </c>
      <c r="B5" s="533"/>
      <c r="C5" s="550" t="s">
        <v>48</v>
      </c>
      <c r="D5" s="550"/>
      <c r="E5" s="550" t="s">
        <v>49</v>
      </c>
      <c r="F5" s="550"/>
      <c r="G5" s="550" t="s">
        <v>50</v>
      </c>
      <c r="H5" s="550"/>
      <c r="I5" s="550" t="s">
        <v>51</v>
      </c>
      <c r="J5" s="550"/>
      <c r="K5" s="550" t="s">
        <v>52</v>
      </c>
      <c r="L5" s="550"/>
      <c r="M5" s="550" t="s">
        <v>53</v>
      </c>
      <c r="N5" s="550"/>
      <c r="O5" s="550" t="s">
        <v>54</v>
      </c>
      <c r="P5" s="550"/>
      <c r="Q5" s="529" t="s">
        <v>8</v>
      </c>
      <c r="R5" s="529"/>
      <c r="S5" s="529"/>
      <c r="T5" s="544" t="s">
        <v>415</v>
      </c>
      <c r="U5" s="544"/>
    </row>
    <row r="6" spans="1:21" ht="19.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48" t="s">
        <v>643</v>
      </c>
      <c r="R6" s="548"/>
      <c r="S6" s="548"/>
      <c r="T6" s="545"/>
      <c r="U6" s="545"/>
    </row>
    <row r="7" spans="1:21" ht="19.5" customHeight="1">
      <c r="A7" s="534"/>
      <c r="B7" s="534"/>
      <c r="C7" s="92" t="s">
        <v>114</v>
      </c>
      <c r="D7" s="92" t="s">
        <v>637</v>
      </c>
      <c r="E7" s="92" t="s">
        <v>114</v>
      </c>
      <c r="F7" s="92" t="s">
        <v>637</v>
      </c>
      <c r="G7" s="92" t="s">
        <v>114</v>
      </c>
      <c r="H7" s="92" t="s">
        <v>637</v>
      </c>
      <c r="I7" s="92" t="s">
        <v>114</v>
      </c>
      <c r="J7" s="92" t="s">
        <v>637</v>
      </c>
      <c r="K7" s="92" t="s">
        <v>114</v>
      </c>
      <c r="L7" s="92" t="s">
        <v>637</v>
      </c>
      <c r="M7" s="92" t="s">
        <v>114</v>
      </c>
      <c r="N7" s="92" t="s">
        <v>637</v>
      </c>
      <c r="O7" s="92" t="s">
        <v>114</v>
      </c>
      <c r="P7" s="92" t="s">
        <v>637</v>
      </c>
      <c r="Q7" s="92" t="s">
        <v>114</v>
      </c>
      <c r="R7" s="92" t="s">
        <v>637</v>
      </c>
      <c r="S7" s="56" t="s">
        <v>41</v>
      </c>
      <c r="T7" s="545"/>
      <c r="U7" s="545"/>
    </row>
    <row r="8" spans="1:21" ht="19.5" customHeight="1" thickBot="1">
      <c r="A8" s="534"/>
      <c r="B8" s="534"/>
      <c r="C8" s="337" t="s">
        <v>392</v>
      </c>
      <c r="D8" s="337" t="s">
        <v>393</v>
      </c>
      <c r="E8" s="337" t="s">
        <v>392</v>
      </c>
      <c r="F8" s="337" t="s">
        <v>393</v>
      </c>
      <c r="G8" s="337" t="s">
        <v>392</v>
      </c>
      <c r="H8" s="337" t="s">
        <v>393</v>
      </c>
      <c r="I8" s="337" t="s">
        <v>392</v>
      </c>
      <c r="J8" s="337" t="s">
        <v>393</v>
      </c>
      <c r="K8" s="337" t="s">
        <v>392</v>
      </c>
      <c r="L8" s="337" t="s">
        <v>393</v>
      </c>
      <c r="M8" s="337" t="s">
        <v>392</v>
      </c>
      <c r="N8" s="337" t="s">
        <v>393</v>
      </c>
      <c r="O8" s="337" t="s">
        <v>392</v>
      </c>
      <c r="P8" s="337" t="s">
        <v>393</v>
      </c>
      <c r="Q8" s="337" t="s">
        <v>392</v>
      </c>
      <c r="R8" s="337" t="s">
        <v>393</v>
      </c>
      <c r="S8" s="336" t="s">
        <v>394</v>
      </c>
      <c r="T8" s="546"/>
      <c r="U8" s="546"/>
    </row>
    <row r="9" spans="1:21" ht="30.75" customHeight="1" thickTop="1">
      <c r="A9" s="557" t="s">
        <v>213</v>
      </c>
      <c r="B9" s="557"/>
      <c r="C9" s="111">
        <v>1</v>
      </c>
      <c r="D9" s="111">
        <v>1</v>
      </c>
      <c r="E9" s="111">
        <v>9</v>
      </c>
      <c r="F9" s="111">
        <v>0</v>
      </c>
      <c r="G9" s="111">
        <v>12</v>
      </c>
      <c r="H9" s="111">
        <v>5</v>
      </c>
      <c r="I9" s="111">
        <v>34</v>
      </c>
      <c r="J9" s="111">
        <v>7</v>
      </c>
      <c r="K9" s="111">
        <v>23</v>
      </c>
      <c r="L9" s="111">
        <v>6</v>
      </c>
      <c r="M9" s="111">
        <v>10</v>
      </c>
      <c r="N9" s="111">
        <v>7</v>
      </c>
      <c r="O9" s="111">
        <v>3</v>
      </c>
      <c r="P9" s="111">
        <v>0</v>
      </c>
      <c r="Q9" s="111">
        <f>SUM(O9,M9,K9,I9,G9,E9,C9)</f>
        <v>92</v>
      </c>
      <c r="R9" s="111">
        <f>SUM(P9,N9,L9,J9,H9,F9,D9)</f>
        <v>26</v>
      </c>
      <c r="S9" s="111">
        <f>SUM(Q9:R9)</f>
        <v>118</v>
      </c>
      <c r="T9" s="547" t="s">
        <v>416</v>
      </c>
      <c r="U9" s="547"/>
    </row>
    <row r="10" spans="1:21" ht="30.75" customHeight="1">
      <c r="A10" s="554" t="s">
        <v>70</v>
      </c>
      <c r="B10" s="554"/>
      <c r="C10" s="72">
        <v>2</v>
      </c>
      <c r="D10" s="72">
        <v>0</v>
      </c>
      <c r="E10" s="72">
        <v>0</v>
      </c>
      <c r="F10" s="72">
        <v>0</v>
      </c>
      <c r="G10" s="72">
        <v>5</v>
      </c>
      <c r="H10" s="72">
        <v>0</v>
      </c>
      <c r="I10" s="72">
        <v>5</v>
      </c>
      <c r="J10" s="72">
        <v>0</v>
      </c>
      <c r="K10" s="72">
        <v>2</v>
      </c>
      <c r="L10" s="72">
        <v>4</v>
      </c>
      <c r="M10" s="72">
        <v>0</v>
      </c>
      <c r="N10" s="72">
        <v>2</v>
      </c>
      <c r="O10" s="72">
        <v>0</v>
      </c>
      <c r="P10" s="72">
        <v>0</v>
      </c>
      <c r="Q10" s="72">
        <f aca="true" t="shared" si="0" ref="Q10:Q20">SUM(O10,M10,K10,I10,G10,E10,C10)</f>
        <v>14</v>
      </c>
      <c r="R10" s="72">
        <f aca="true" t="shared" si="1" ref="R10:R20">SUM(P10,N10,L10,J10,H10,F10,D10)</f>
        <v>6</v>
      </c>
      <c r="S10" s="72">
        <f aca="true" t="shared" si="2" ref="S10:S20">SUM(Q10:R10)</f>
        <v>20</v>
      </c>
      <c r="T10" s="541" t="s">
        <v>417</v>
      </c>
      <c r="U10" s="541"/>
    </row>
    <row r="11" spans="1:21" ht="30.75" customHeight="1">
      <c r="A11" s="554" t="s">
        <v>71</v>
      </c>
      <c r="B11" s="554"/>
      <c r="C11" s="72">
        <v>0</v>
      </c>
      <c r="D11" s="72">
        <v>0</v>
      </c>
      <c r="E11" s="72">
        <v>2</v>
      </c>
      <c r="F11" s="72">
        <v>0</v>
      </c>
      <c r="G11" s="72">
        <v>5</v>
      </c>
      <c r="H11" s="72">
        <v>2</v>
      </c>
      <c r="I11" s="72">
        <v>1</v>
      </c>
      <c r="J11" s="72">
        <v>0</v>
      </c>
      <c r="K11" s="72">
        <v>6</v>
      </c>
      <c r="L11" s="72">
        <v>2</v>
      </c>
      <c r="M11" s="72">
        <v>6</v>
      </c>
      <c r="N11" s="72">
        <v>2</v>
      </c>
      <c r="O11" s="72">
        <v>3</v>
      </c>
      <c r="P11" s="72">
        <v>1</v>
      </c>
      <c r="Q11" s="72">
        <f t="shared" si="0"/>
        <v>23</v>
      </c>
      <c r="R11" s="72">
        <f t="shared" si="1"/>
        <v>7</v>
      </c>
      <c r="S11" s="72">
        <f t="shared" si="2"/>
        <v>30</v>
      </c>
      <c r="T11" s="541" t="s">
        <v>418</v>
      </c>
      <c r="U11" s="541"/>
    </row>
    <row r="12" spans="1:21" ht="30.75" customHeight="1">
      <c r="A12" s="554" t="s">
        <v>72</v>
      </c>
      <c r="B12" s="554"/>
      <c r="C12" s="72">
        <v>0</v>
      </c>
      <c r="D12" s="72">
        <v>0</v>
      </c>
      <c r="E12" s="72">
        <v>0</v>
      </c>
      <c r="F12" s="72">
        <v>0</v>
      </c>
      <c r="G12" s="72">
        <v>1</v>
      </c>
      <c r="H12" s="72">
        <v>2</v>
      </c>
      <c r="I12" s="72">
        <v>2</v>
      </c>
      <c r="J12" s="72">
        <v>0</v>
      </c>
      <c r="K12" s="72">
        <v>2</v>
      </c>
      <c r="L12" s="72">
        <v>4</v>
      </c>
      <c r="M12" s="72">
        <v>2</v>
      </c>
      <c r="N12" s="72">
        <v>3</v>
      </c>
      <c r="O12" s="72">
        <v>0</v>
      </c>
      <c r="P12" s="72">
        <v>0</v>
      </c>
      <c r="Q12" s="72">
        <f t="shared" si="0"/>
        <v>7</v>
      </c>
      <c r="R12" s="72">
        <f t="shared" si="1"/>
        <v>9</v>
      </c>
      <c r="S12" s="72">
        <f t="shared" si="2"/>
        <v>16</v>
      </c>
      <c r="T12" s="541" t="s">
        <v>419</v>
      </c>
      <c r="U12" s="541"/>
    </row>
    <row r="13" spans="1:21" ht="30.75" customHeight="1">
      <c r="A13" s="554" t="s">
        <v>73</v>
      </c>
      <c r="B13" s="554"/>
      <c r="C13" s="113">
        <v>0</v>
      </c>
      <c r="D13" s="113">
        <v>1</v>
      </c>
      <c r="E13" s="113">
        <v>3</v>
      </c>
      <c r="F13" s="113">
        <v>0</v>
      </c>
      <c r="G13" s="113">
        <v>0</v>
      </c>
      <c r="H13" s="113">
        <v>0</v>
      </c>
      <c r="I13" s="113">
        <v>1</v>
      </c>
      <c r="J13" s="113">
        <v>0</v>
      </c>
      <c r="K13" s="113">
        <v>3</v>
      </c>
      <c r="L13" s="113">
        <v>0</v>
      </c>
      <c r="M13" s="113">
        <v>0</v>
      </c>
      <c r="N13" s="113">
        <v>0</v>
      </c>
      <c r="O13" s="113">
        <v>1</v>
      </c>
      <c r="P13" s="113">
        <v>0</v>
      </c>
      <c r="Q13" s="72">
        <f t="shared" si="0"/>
        <v>8</v>
      </c>
      <c r="R13" s="72">
        <f t="shared" si="1"/>
        <v>1</v>
      </c>
      <c r="S13" s="72">
        <f t="shared" si="2"/>
        <v>9</v>
      </c>
      <c r="T13" s="541" t="s">
        <v>420</v>
      </c>
      <c r="U13" s="541"/>
    </row>
    <row r="14" spans="1:21" ht="47.25" customHeight="1">
      <c r="A14" s="114" t="s">
        <v>74</v>
      </c>
      <c r="B14" s="114"/>
      <c r="C14" s="113">
        <v>0</v>
      </c>
      <c r="D14" s="113">
        <v>1</v>
      </c>
      <c r="E14" s="113">
        <v>0</v>
      </c>
      <c r="F14" s="115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72">
        <f t="shared" si="0"/>
        <v>0</v>
      </c>
      <c r="R14" s="72">
        <f t="shared" si="1"/>
        <v>1</v>
      </c>
      <c r="S14" s="72">
        <f t="shared" si="2"/>
        <v>1</v>
      </c>
      <c r="T14" s="488" t="s">
        <v>421</v>
      </c>
      <c r="U14" s="488"/>
    </row>
    <row r="15" spans="1:21" ht="27" customHeight="1">
      <c r="A15" s="554" t="s">
        <v>75</v>
      </c>
      <c r="B15" s="554"/>
      <c r="C15" s="72">
        <v>4</v>
      </c>
      <c r="D15" s="72">
        <v>2</v>
      </c>
      <c r="E15" s="72">
        <v>2</v>
      </c>
      <c r="F15" s="72">
        <v>2</v>
      </c>
      <c r="G15" s="72">
        <v>2</v>
      </c>
      <c r="H15" s="72">
        <v>5</v>
      </c>
      <c r="I15" s="72">
        <v>2</v>
      </c>
      <c r="J15" s="72">
        <v>6</v>
      </c>
      <c r="K15" s="72">
        <v>4</v>
      </c>
      <c r="L15" s="72">
        <v>3</v>
      </c>
      <c r="M15" s="72">
        <v>0</v>
      </c>
      <c r="N15" s="72">
        <v>0</v>
      </c>
      <c r="O15" s="72">
        <v>0</v>
      </c>
      <c r="P15" s="72">
        <v>0</v>
      </c>
      <c r="Q15" s="72">
        <f t="shared" si="0"/>
        <v>14</v>
      </c>
      <c r="R15" s="72">
        <f t="shared" si="1"/>
        <v>18</v>
      </c>
      <c r="S15" s="72">
        <f t="shared" si="2"/>
        <v>32</v>
      </c>
      <c r="T15" s="543" t="s">
        <v>422</v>
      </c>
      <c r="U15" s="543"/>
    </row>
    <row r="16" spans="1:21" ht="27" customHeight="1">
      <c r="A16" s="555" t="s">
        <v>76</v>
      </c>
      <c r="B16" s="117" t="s">
        <v>77</v>
      </c>
      <c r="C16" s="72">
        <v>3</v>
      </c>
      <c r="D16" s="72">
        <v>3</v>
      </c>
      <c r="E16" s="72">
        <v>3</v>
      </c>
      <c r="F16" s="72">
        <v>8</v>
      </c>
      <c r="G16" s="72">
        <v>13</v>
      </c>
      <c r="H16" s="72">
        <v>14</v>
      </c>
      <c r="I16" s="72">
        <v>20</v>
      </c>
      <c r="J16" s="72">
        <v>11</v>
      </c>
      <c r="K16" s="72">
        <v>11</v>
      </c>
      <c r="L16" s="72">
        <v>5</v>
      </c>
      <c r="M16" s="72">
        <v>4</v>
      </c>
      <c r="N16" s="72">
        <v>2</v>
      </c>
      <c r="O16" s="72">
        <v>0</v>
      </c>
      <c r="P16" s="72">
        <v>0</v>
      </c>
      <c r="Q16" s="72">
        <f t="shared" si="0"/>
        <v>54</v>
      </c>
      <c r="R16" s="72">
        <f t="shared" si="1"/>
        <v>43</v>
      </c>
      <c r="S16" s="72">
        <f t="shared" si="2"/>
        <v>97</v>
      </c>
      <c r="T16" s="335" t="s">
        <v>423</v>
      </c>
      <c r="U16" s="488" t="s">
        <v>424</v>
      </c>
    </row>
    <row r="17" spans="1:21" ht="27" customHeight="1">
      <c r="A17" s="555"/>
      <c r="B17" s="117" t="s">
        <v>78</v>
      </c>
      <c r="C17" s="72">
        <v>1</v>
      </c>
      <c r="D17" s="72">
        <v>0</v>
      </c>
      <c r="E17" s="72">
        <v>0</v>
      </c>
      <c r="F17" s="72">
        <v>3</v>
      </c>
      <c r="G17" s="72">
        <v>0</v>
      </c>
      <c r="H17" s="72">
        <v>1</v>
      </c>
      <c r="I17" s="72">
        <v>0</v>
      </c>
      <c r="J17" s="72">
        <v>2</v>
      </c>
      <c r="K17" s="72">
        <v>1</v>
      </c>
      <c r="L17" s="72">
        <v>1</v>
      </c>
      <c r="M17" s="72">
        <v>0</v>
      </c>
      <c r="N17" s="72">
        <v>0</v>
      </c>
      <c r="O17" s="72">
        <v>0</v>
      </c>
      <c r="P17" s="72">
        <v>0</v>
      </c>
      <c r="Q17" s="72">
        <f t="shared" si="0"/>
        <v>2</v>
      </c>
      <c r="R17" s="72">
        <f t="shared" si="1"/>
        <v>7</v>
      </c>
      <c r="S17" s="72">
        <f t="shared" si="2"/>
        <v>9</v>
      </c>
      <c r="T17" s="335" t="s">
        <v>425</v>
      </c>
      <c r="U17" s="488"/>
    </row>
    <row r="18" spans="1:21" ht="27" customHeight="1">
      <c r="A18" s="555"/>
      <c r="B18" s="117" t="s">
        <v>79</v>
      </c>
      <c r="C18" s="72">
        <v>2</v>
      </c>
      <c r="D18" s="72">
        <v>0</v>
      </c>
      <c r="E18" s="72">
        <v>0</v>
      </c>
      <c r="F18" s="72">
        <v>0</v>
      </c>
      <c r="G18" s="72">
        <v>2</v>
      </c>
      <c r="H18" s="72">
        <v>0</v>
      </c>
      <c r="I18" s="72">
        <v>2</v>
      </c>
      <c r="J18" s="72">
        <v>0</v>
      </c>
      <c r="K18" s="72">
        <v>2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f t="shared" si="0"/>
        <v>8</v>
      </c>
      <c r="R18" s="72">
        <f t="shared" si="1"/>
        <v>0</v>
      </c>
      <c r="S18" s="72">
        <f t="shared" si="2"/>
        <v>8</v>
      </c>
      <c r="T18" s="335" t="s">
        <v>426</v>
      </c>
      <c r="U18" s="488"/>
    </row>
    <row r="19" spans="1:21" ht="27" customHeight="1">
      <c r="A19" s="554" t="s">
        <v>80</v>
      </c>
      <c r="B19" s="554"/>
      <c r="C19" s="72">
        <v>0</v>
      </c>
      <c r="D19" s="72">
        <v>0</v>
      </c>
      <c r="E19" s="72">
        <v>0</v>
      </c>
      <c r="F19" s="72">
        <v>0</v>
      </c>
      <c r="G19" s="72">
        <v>12</v>
      </c>
      <c r="H19" s="72">
        <v>1</v>
      </c>
      <c r="I19" s="72">
        <v>7</v>
      </c>
      <c r="J19" s="72">
        <v>0</v>
      </c>
      <c r="K19" s="72">
        <v>1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f t="shared" si="0"/>
        <v>20</v>
      </c>
      <c r="R19" s="72">
        <f t="shared" si="1"/>
        <v>1</v>
      </c>
      <c r="S19" s="72">
        <f t="shared" si="2"/>
        <v>21</v>
      </c>
      <c r="T19" s="541" t="s">
        <v>427</v>
      </c>
      <c r="U19" s="541"/>
    </row>
    <row r="20" spans="1:21" ht="27" customHeight="1" thickBot="1">
      <c r="A20" s="556" t="s">
        <v>81</v>
      </c>
      <c r="B20" s="556"/>
      <c r="C20" s="112">
        <v>10</v>
      </c>
      <c r="D20" s="112">
        <v>9</v>
      </c>
      <c r="E20" s="112">
        <v>15</v>
      </c>
      <c r="F20" s="112">
        <v>5</v>
      </c>
      <c r="G20" s="112">
        <v>1</v>
      </c>
      <c r="H20" s="112">
        <v>6</v>
      </c>
      <c r="I20" s="112">
        <v>13</v>
      </c>
      <c r="J20" s="112">
        <v>8</v>
      </c>
      <c r="K20" s="112">
        <v>16</v>
      </c>
      <c r="L20" s="112">
        <v>3</v>
      </c>
      <c r="M20" s="112">
        <v>6</v>
      </c>
      <c r="N20" s="112">
        <v>0</v>
      </c>
      <c r="O20" s="112">
        <v>0</v>
      </c>
      <c r="P20" s="112">
        <v>0</v>
      </c>
      <c r="Q20" s="112">
        <f t="shared" si="0"/>
        <v>61</v>
      </c>
      <c r="R20" s="112">
        <f t="shared" si="1"/>
        <v>31</v>
      </c>
      <c r="S20" s="112">
        <f t="shared" si="2"/>
        <v>92</v>
      </c>
      <c r="T20" s="539" t="s">
        <v>410</v>
      </c>
      <c r="U20" s="539"/>
    </row>
    <row r="21" spans="1:21" ht="27" customHeight="1" thickBot="1" thickTop="1">
      <c r="A21" s="553" t="s">
        <v>0</v>
      </c>
      <c r="B21" s="553"/>
      <c r="C21" s="94">
        <f>SUM(C9:C20)</f>
        <v>23</v>
      </c>
      <c r="D21" s="94">
        <f aca="true" t="shared" si="3" ref="D21:S21">SUM(D9:D20)</f>
        <v>17</v>
      </c>
      <c r="E21" s="94">
        <f t="shared" si="3"/>
        <v>34</v>
      </c>
      <c r="F21" s="94">
        <f t="shared" si="3"/>
        <v>18</v>
      </c>
      <c r="G21" s="94">
        <f t="shared" si="3"/>
        <v>53</v>
      </c>
      <c r="H21" s="94">
        <f t="shared" si="3"/>
        <v>36</v>
      </c>
      <c r="I21" s="94">
        <f t="shared" si="3"/>
        <v>87</v>
      </c>
      <c r="J21" s="94">
        <f t="shared" si="3"/>
        <v>34</v>
      </c>
      <c r="K21" s="94">
        <f t="shared" si="3"/>
        <v>71</v>
      </c>
      <c r="L21" s="94">
        <f t="shared" si="3"/>
        <v>28</v>
      </c>
      <c r="M21" s="94">
        <f t="shared" si="3"/>
        <v>28</v>
      </c>
      <c r="N21" s="94">
        <f t="shared" si="3"/>
        <v>16</v>
      </c>
      <c r="O21" s="94">
        <f t="shared" si="3"/>
        <v>7</v>
      </c>
      <c r="P21" s="94">
        <f t="shared" si="3"/>
        <v>1</v>
      </c>
      <c r="Q21" s="94">
        <f t="shared" si="3"/>
        <v>303</v>
      </c>
      <c r="R21" s="94">
        <f t="shared" si="3"/>
        <v>150</v>
      </c>
      <c r="S21" s="94">
        <f t="shared" si="3"/>
        <v>453</v>
      </c>
      <c r="T21" s="540" t="s">
        <v>374</v>
      </c>
      <c r="U21" s="540"/>
    </row>
    <row r="22" ht="13.5" hidden="1" thickTop="1"/>
    <row r="23" spans="7:8" ht="24.75" hidden="1">
      <c r="G23" s="14"/>
      <c r="H23" s="14"/>
    </row>
    <row r="24" ht="12.75" hidden="1"/>
    <row r="25" ht="12.75" hidden="1"/>
    <row r="26" ht="13.5" thickTop="1"/>
  </sheetData>
  <sheetProtection/>
  <mergeCells count="44">
    <mergeCell ref="A11:B11"/>
    <mergeCell ref="A9:B9"/>
    <mergeCell ref="A19:B19"/>
    <mergeCell ref="K5:L5"/>
    <mergeCell ref="E5:F5"/>
    <mergeCell ref="C6:D6"/>
    <mergeCell ref="A10:B10"/>
    <mergeCell ref="C5:D5"/>
    <mergeCell ref="A5:B8"/>
    <mergeCell ref="A21:B21"/>
    <mergeCell ref="A12:B12"/>
    <mergeCell ref="A16:A18"/>
    <mergeCell ref="A13:B13"/>
    <mergeCell ref="A15:B15"/>
    <mergeCell ref="A20:B20"/>
    <mergeCell ref="A1:S1"/>
    <mergeCell ref="A4:S4"/>
    <mergeCell ref="Q5:S5"/>
    <mergeCell ref="O5:P5"/>
    <mergeCell ref="G5:H5"/>
    <mergeCell ref="M5:N5"/>
    <mergeCell ref="I5:J5"/>
    <mergeCell ref="A3:U3"/>
    <mergeCell ref="T4:U4"/>
    <mergeCell ref="M6:N6"/>
    <mergeCell ref="T10:U10"/>
    <mergeCell ref="T13:U13"/>
    <mergeCell ref="T15:U15"/>
    <mergeCell ref="U16:U18"/>
    <mergeCell ref="T19:U19"/>
    <mergeCell ref="T5:U8"/>
    <mergeCell ref="T9:U9"/>
    <mergeCell ref="O6:P6"/>
    <mergeCell ref="Q6:S6"/>
    <mergeCell ref="T20:U20"/>
    <mergeCell ref="T21:U21"/>
    <mergeCell ref="T14:U14"/>
    <mergeCell ref="T11:U11"/>
    <mergeCell ref="T12:U12"/>
    <mergeCell ref="A2:U2"/>
    <mergeCell ref="E6:F6"/>
    <mergeCell ref="G6:H6"/>
    <mergeCell ref="I6:J6"/>
    <mergeCell ref="K6:L6"/>
  </mergeCells>
  <printOptions horizontalCentered="1"/>
  <pageMargins left="0.25" right="0.25" top="1" bottom="1" header="1" footer="1"/>
  <pageSetup horizontalDpi="600" verticalDpi="600" orientation="landscape" paperSize="9" scale="75" r:id="rId2"/>
  <headerFooter alignWithMargins="0">
    <oddFooter>&amp;C&amp;"Arial,Bold"&amp;12 18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27"/>
  <sheetViews>
    <sheetView rightToLeft="1" view="pageBreakPreview" zoomScale="75" zoomScaleSheetLayoutView="75" zoomScalePageLayoutView="0" workbookViewId="0" topLeftCell="A1">
      <selection activeCell="M36" sqref="M36"/>
    </sheetView>
  </sheetViews>
  <sheetFormatPr defaultColWidth="9.140625" defaultRowHeight="12.75"/>
  <cols>
    <col min="1" max="1" width="19.140625" style="16" customWidth="1"/>
    <col min="2" max="2" width="20.421875" style="0" customWidth="1"/>
    <col min="3" max="4" width="16.28125" style="0" customWidth="1"/>
    <col min="5" max="5" width="16.8515625" style="0" customWidth="1"/>
    <col min="6" max="6" width="18.8515625" style="0" customWidth="1"/>
    <col min="7" max="7" width="20.57421875" style="0" customWidth="1"/>
  </cols>
  <sheetData>
    <row r="1" spans="1:9" s="1" customFormat="1" ht="10.5" customHeight="1">
      <c r="A1" s="569"/>
      <c r="B1" s="569"/>
      <c r="C1" s="569"/>
      <c r="D1" s="569"/>
      <c r="E1" s="569"/>
      <c r="F1" s="15"/>
      <c r="G1" s="15"/>
      <c r="H1" s="15"/>
      <c r="I1" s="15"/>
    </row>
    <row r="2" spans="1:7" ht="21" customHeight="1">
      <c r="A2" s="569" t="s">
        <v>267</v>
      </c>
      <c r="B2" s="569"/>
      <c r="C2" s="569"/>
      <c r="D2" s="569"/>
      <c r="E2" s="569"/>
      <c r="F2" s="569"/>
      <c r="G2" s="569"/>
    </row>
    <row r="3" spans="1:7" ht="21" customHeight="1">
      <c r="A3" s="560" t="s">
        <v>587</v>
      </c>
      <c r="B3" s="560"/>
      <c r="C3" s="560"/>
      <c r="D3" s="560"/>
      <c r="E3" s="560"/>
      <c r="F3" s="560"/>
      <c r="G3" s="560"/>
    </row>
    <row r="4" spans="1:7" ht="18" customHeight="1" thickBot="1">
      <c r="A4" s="293" t="s">
        <v>321</v>
      </c>
      <c r="B4" s="293"/>
      <c r="C4" s="293"/>
      <c r="D4" s="293"/>
      <c r="E4" s="293"/>
      <c r="F4" s="414"/>
      <c r="G4" s="415" t="s">
        <v>581</v>
      </c>
    </row>
    <row r="5" spans="1:7" ht="16.5" customHeight="1" thickTop="1">
      <c r="A5" s="533" t="s">
        <v>82</v>
      </c>
      <c r="B5" s="533"/>
      <c r="C5" s="533" t="s">
        <v>83</v>
      </c>
      <c r="D5" s="533"/>
      <c r="E5" s="570" t="s">
        <v>638</v>
      </c>
      <c r="F5" s="567" t="s">
        <v>428</v>
      </c>
      <c r="G5" s="567"/>
    </row>
    <row r="6" spans="1:7" ht="17.25" customHeight="1">
      <c r="A6" s="534"/>
      <c r="B6" s="534"/>
      <c r="C6" s="548" t="s">
        <v>440</v>
      </c>
      <c r="D6" s="548"/>
      <c r="E6" s="571"/>
      <c r="F6" s="568"/>
      <c r="G6" s="568"/>
    </row>
    <row r="7" spans="1:7" ht="18.75" customHeight="1">
      <c r="A7" s="534"/>
      <c r="B7" s="534"/>
      <c r="C7" s="92" t="s">
        <v>114</v>
      </c>
      <c r="D7" s="92" t="s">
        <v>637</v>
      </c>
      <c r="E7" s="571"/>
      <c r="F7" s="568"/>
      <c r="G7" s="568"/>
    </row>
    <row r="8" spans="1:7" ht="15.75" customHeight="1" thickBot="1">
      <c r="A8" s="397"/>
      <c r="B8" s="397"/>
      <c r="C8" s="341" t="s">
        <v>392</v>
      </c>
      <c r="D8" s="341" t="s">
        <v>393</v>
      </c>
      <c r="E8" s="341" t="s">
        <v>374</v>
      </c>
      <c r="F8" s="338"/>
      <c r="G8" s="338"/>
    </row>
    <row r="9" spans="1:7" ht="19.5" customHeight="1" thickTop="1">
      <c r="A9" s="564" t="s">
        <v>84</v>
      </c>
      <c r="B9" s="564"/>
      <c r="C9" s="118">
        <v>21</v>
      </c>
      <c r="D9" s="118">
        <v>17</v>
      </c>
      <c r="E9" s="118">
        <f>SUM(C9:D9)</f>
        <v>38</v>
      </c>
      <c r="F9" s="561" t="s">
        <v>429</v>
      </c>
      <c r="G9" s="561"/>
    </row>
    <row r="10" spans="1:7" ht="19.5" customHeight="1">
      <c r="A10" s="572" t="s">
        <v>85</v>
      </c>
      <c r="B10" s="572"/>
      <c r="C10" s="121">
        <v>65</v>
      </c>
      <c r="D10" s="121">
        <v>22</v>
      </c>
      <c r="E10" s="121">
        <f aca="true" t="shared" si="0" ref="E10:E27">SUM(C10:D10)</f>
        <v>87</v>
      </c>
      <c r="F10" s="559" t="s">
        <v>430</v>
      </c>
      <c r="G10" s="559"/>
    </row>
    <row r="11" spans="1:7" ht="19.5" customHeight="1">
      <c r="A11" s="507" t="s">
        <v>86</v>
      </c>
      <c r="B11" s="122" t="s">
        <v>87</v>
      </c>
      <c r="C11" s="121">
        <v>28</v>
      </c>
      <c r="D11" s="121">
        <v>27</v>
      </c>
      <c r="E11" s="121">
        <f t="shared" si="0"/>
        <v>55</v>
      </c>
      <c r="F11" s="339" t="s">
        <v>431</v>
      </c>
      <c r="G11" s="566" t="s">
        <v>405</v>
      </c>
    </row>
    <row r="12" spans="1:7" ht="19.5" customHeight="1">
      <c r="A12" s="507"/>
      <c r="B12" s="122" t="s">
        <v>88</v>
      </c>
      <c r="C12" s="121">
        <v>14</v>
      </c>
      <c r="D12" s="121">
        <v>9</v>
      </c>
      <c r="E12" s="121">
        <f t="shared" si="0"/>
        <v>23</v>
      </c>
      <c r="F12" s="339" t="s">
        <v>432</v>
      </c>
      <c r="G12" s="566"/>
    </row>
    <row r="13" spans="1:7" ht="19.5" customHeight="1">
      <c r="A13" s="507"/>
      <c r="B13" s="122" t="s">
        <v>89</v>
      </c>
      <c r="C13" s="121">
        <v>24</v>
      </c>
      <c r="D13" s="121">
        <v>13</v>
      </c>
      <c r="E13" s="121">
        <f t="shared" si="0"/>
        <v>37</v>
      </c>
      <c r="F13" s="339" t="s">
        <v>433</v>
      </c>
      <c r="G13" s="566"/>
    </row>
    <row r="14" spans="1:7" ht="19.5" customHeight="1">
      <c r="A14" s="507"/>
      <c r="B14" s="122" t="s">
        <v>90</v>
      </c>
      <c r="C14" s="121">
        <v>25</v>
      </c>
      <c r="D14" s="121">
        <v>10</v>
      </c>
      <c r="E14" s="121">
        <f t="shared" si="0"/>
        <v>35</v>
      </c>
      <c r="F14" s="339" t="s">
        <v>434</v>
      </c>
      <c r="G14" s="566"/>
    </row>
    <row r="15" spans="1:7" ht="19.5" customHeight="1">
      <c r="A15" s="507"/>
      <c r="B15" s="122" t="s">
        <v>91</v>
      </c>
      <c r="C15" s="121">
        <v>26</v>
      </c>
      <c r="D15" s="121">
        <v>14</v>
      </c>
      <c r="E15" s="121">
        <f t="shared" si="0"/>
        <v>40</v>
      </c>
      <c r="F15" s="339" t="s">
        <v>435</v>
      </c>
      <c r="G15" s="566"/>
    </row>
    <row r="16" spans="1:7" ht="19.5" customHeight="1">
      <c r="A16" s="507"/>
      <c r="B16" s="122" t="s">
        <v>92</v>
      </c>
      <c r="C16" s="121">
        <v>27</v>
      </c>
      <c r="D16" s="121">
        <v>10</v>
      </c>
      <c r="E16" s="121">
        <f t="shared" si="0"/>
        <v>37</v>
      </c>
      <c r="F16" s="339" t="s">
        <v>436</v>
      </c>
      <c r="G16" s="566"/>
    </row>
    <row r="17" spans="1:7" ht="19.5" customHeight="1">
      <c r="A17" s="507"/>
      <c r="B17" s="98" t="s">
        <v>93</v>
      </c>
      <c r="C17" s="123">
        <f>SUM(C11:C16)</f>
        <v>144</v>
      </c>
      <c r="D17" s="123">
        <f>SUM(D11:D16)</f>
        <v>83</v>
      </c>
      <c r="E17" s="121">
        <f t="shared" si="0"/>
        <v>227</v>
      </c>
      <c r="F17" s="340" t="s">
        <v>437</v>
      </c>
      <c r="G17" s="566"/>
    </row>
    <row r="18" spans="1:7" ht="19.5" customHeight="1">
      <c r="A18" s="507" t="s">
        <v>94</v>
      </c>
      <c r="B18" s="122" t="s">
        <v>87</v>
      </c>
      <c r="C18" s="121">
        <v>30</v>
      </c>
      <c r="D18" s="121">
        <v>8</v>
      </c>
      <c r="E18" s="121">
        <f t="shared" si="0"/>
        <v>38</v>
      </c>
      <c r="F18" s="339" t="s">
        <v>431</v>
      </c>
      <c r="G18" s="566" t="s">
        <v>406</v>
      </c>
    </row>
    <row r="19" spans="1:7" ht="19.5" customHeight="1">
      <c r="A19" s="507"/>
      <c r="B19" s="122" t="s">
        <v>88</v>
      </c>
      <c r="C19" s="121">
        <v>22</v>
      </c>
      <c r="D19" s="121">
        <v>11</v>
      </c>
      <c r="E19" s="121">
        <f t="shared" si="0"/>
        <v>33</v>
      </c>
      <c r="F19" s="339" t="s">
        <v>432</v>
      </c>
      <c r="G19" s="566"/>
    </row>
    <row r="20" spans="1:7" ht="19.5" customHeight="1">
      <c r="A20" s="507"/>
      <c r="B20" s="122" t="s">
        <v>89</v>
      </c>
      <c r="C20" s="121">
        <v>11</v>
      </c>
      <c r="D20" s="121">
        <v>6</v>
      </c>
      <c r="E20" s="121">
        <f t="shared" si="0"/>
        <v>17</v>
      </c>
      <c r="F20" s="339" t="s">
        <v>433</v>
      </c>
      <c r="G20" s="566"/>
    </row>
    <row r="21" spans="1:7" ht="19.5" customHeight="1">
      <c r="A21" s="507"/>
      <c r="B21" s="98" t="s">
        <v>95</v>
      </c>
      <c r="C21" s="123">
        <f>SUM(C18:C20)</f>
        <v>63</v>
      </c>
      <c r="D21" s="123">
        <f>SUM(D18:D20)</f>
        <v>25</v>
      </c>
      <c r="E21" s="121">
        <f t="shared" si="0"/>
        <v>88</v>
      </c>
      <c r="F21" s="340" t="s">
        <v>438</v>
      </c>
      <c r="G21" s="566"/>
    </row>
    <row r="22" spans="1:7" ht="19.5" customHeight="1">
      <c r="A22" s="507" t="s">
        <v>96</v>
      </c>
      <c r="B22" s="122" t="s">
        <v>90</v>
      </c>
      <c r="C22" s="121">
        <v>4</v>
      </c>
      <c r="D22" s="121">
        <v>0</v>
      </c>
      <c r="E22" s="121">
        <f t="shared" si="0"/>
        <v>4</v>
      </c>
      <c r="F22" s="339" t="s">
        <v>434</v>
      </c>
      <c r="G22" s="566" t="s">
        <v>407</v>
      </c>
    </row>
    <row r="23" spans="1:7" ht="19.5" customHeight="1">
      <c r="A23" s="507"/>
      <c r="B23" s="122" t="s">
        <v>91</v>
      </c>
      <c r="C23" s="121">
        <v>2</v>
      </c>
      <c r="D23" s="121">
        <v>3</v>
      </c>
      <c r="E23" s="121">
        <f t="shared" si="0"/>
        <v>5</v>
      </c>
      <c r="F23" s="339" t="s">
        <v>435</v>
      </c>
      <c r="G23" s="566"/>
    </row>
    <row r="24" spans="1:7" ht="19.5" customHeight="1">
      <c r="A24" s="507"/>
      <c r="B24" s="122" t="s">
        <v>92</v>
      </c>
      <c r="C24" s="121">
        <v>0</v>
      </c>
      <c r="D24" s="121">
        <v>0</v>
      </c>
      <c r="E24" s="121">
        <f t="shared" si="0"/>
        <v>0</v>
      </c>
      <c r="F24" s="339" t="s">
        <v>436</v>
      </c>
      <c r="G24" s="566"/>
    </row>
    <row r="25" spans="1:7" ht="19.5" customHeight="1">
      <c r="A25" s="507"/>
      <c r="B25" s="98" t="s">
        <v>97</v>
      </c>
      <c r="C25" s="123">
        <f>SUM(C22:C24)</f>
        <v>6</v>
      </c>
      <c r="D25" s="123">
        <f>SUM(D22:D24)</f>
        <v>3</v>
      </c>
      <c r="E25" s="121">
        <f t="shared" si="0"/>
        <v>9</v>
      </c>
      <c r="F25" s="340" t="s">
        <v>439</v>
      </c>
      <c r="G25" s="566"/>
    </row>
    <row r="26" spans="1:7" ht="19.5" customHeight="1" thickBot="1">
      <c r="A26" s="562" t="s">
        <v>81</v>
      </c>
      <c r="B26" s="562"/>
      <c r="C26" s="124">
        <v>4</v>
      </c>
      <c r="D26" s="124">
        <v>0</v>
      </c>
      <c r="E26" s="124">
        <f t="shared" si="0"/>
        <v>4</v>
      </c>
      <c r="F26" s="558" t="s">
        <v>410</v>
      </c>
      <c r="G26" s="558"/>
    </row>
    <row r="27" spans="1:7" ht="19.5" customHeight="1" thickBot="1" thickTop="1">
      <c r="A27" s="563" t="s">
        <v>8</v>
      </c>
      <c r="B27" s="563"/>
      <c r="C27" s="119">
        <f>SUM(C25,C21,C17,C9,C10,C26)</f>
        <v>303</v>
      </c>
      <c r="D27" s="119">
        <f>SUM(D25,D21,D17,D9,D10,D26)</f>
        <v>150</v>
      </c>
      <c r="E27" s="119">
        <f t="shared" si="0"/>
        <v>453</v>
      </c>
      <c r="F27" s="565" t="s">
        <v>641</v>
      </c>
      <c r="G27" s="565"/>
    </row>
    <row r="28" ht="13.5" thickTop="1"/>
  </sheetData>
  <sheetProtection/>
  <mergeCells count="22">
    <mergeCell ref="A1:E1"/>
    <mergeCell ref="E5:E7"/>
    <mergeCell ref="A10:B10"/>
    <mergeCell ref="A22:A25"/>
    <mergeCell ref="A18:A21"/>
    <mergeCell ref="A2:G2"/>
    <mergeCell ref="A27:B27"/>
    <mergeCell ref="A5:B7"/>
    <mergeCell ref="C5:D5"/>
    <mergeCell ref="A9:B9"/>
    <mergeCell ref="F27:G27"/>
    <mergeCell ref="G18:G21"/>
    <mergeCell ref="F5:G7"/>
    <mergeCell ref="G22:G25"/>
    <mergeCell ref="G11:G17"/>
    <mergeCell ref="A11:A17"/>
    <mergeCell ref="F26:G26"/>
    <mergeCell ref="C6:D6"/>
    <mergeCell ref="F10:G10"/>
    <mergeCell ref="A3:G3"/>
    <mergeCell ref="F9:G9"/>
    <mergeCell ref="A26:B26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&amp;C&amp;"Arial,Bold"&amp;12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T23"/>
  <sheetViews>
    <sheetView rightToLeft="1" view="pageBreakPreview" zoomScale="75" zoomScaleNormal="50" zoomScaleSheetLayoutView="75" workbookViewId="0" topLeftCell="A1">
      <selection activeCell="M36" sqref="M36"/>
    </sheetView>
  </sheetViews>
  <sheetFormatPr defaultColWidth="9.140625" defaultRowHeight="12.75"/>
  <cols>
    <col min="1" max="1" width="12.28125" style="0" customWidth="1"/>
    <col min="2" max="4" width="7.421875" style="0" customWidth="1"/>
    <col min="5" max="5" width="7.00390625" style="0" customWidth="1"/>
    <col min="6" max="6" width="6.8515625" style="0" customWidth="1"/>
    <col min="7" max="7" width="6.140625" style="0" customWidth="1"/>
    <col min="8" max="8" width="6.8515625" style="0" customWidth="1"/>
    <col min="9" max="9" width="7.00390625" style="0" customWidth="1"/>
    <col min="10" max="11" width="6.421875" style="0" customWidth="1"/>
    <col min="12" max="12" width="6.7109375" style="0" customWidth="1"/>
    <col min="13" max="13" width="6.28125" style="0" customWidth="1"/>
    <col min="14" max="14" width="7.28125" style="0" customWidth="1"/>
    <col min="15" max="17" width="7.421875" style="0" customWidth="1"/>
    <col min="18" max="18" width="8.57421875" style="0" customWidth="1"/>
    <col min="19" max="19" width="16.140625" style="0" bestFit="1" customWidth="1"/>
  </cols>
  <sheetData>
    <row r="1" spans="1:20" s="1" customFormat="1" ht="24.75" customHeight="1">
      <c r="A1" s="573" t="s">
        <v>268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3"/>
    </row>
    <row r="2" spans="1:20" s="1" customFormat="1" ht="24.75" customHeight="1">
      <c r="A2" s="575" t="s">
        <v>588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3"/>
    </row>
    <row r="3" spans="1:20" s="1" customFormat="1" ht="24.75" customHeight="1" thickBot="1">
      <c r="A3" s="125" t="s">
        <v>322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576" t="s">
        <v>442</v>
      </c>
      <c r="S3" s="576"/>
      <c r="T3" s="3"/>
    </row>
    <row r="4" spans="1:19" ht="19.5" customHeight="1" thickTop="1">
      <c r="A4" s="533" t="s">
        <v>1</v>
      </c>
      <c r="B4" s="533" t="s">
        <v>48</v>
      </c>
      <c r="C4" s="533"/>
      <c r="D4" s="533" t="s">
        <v>49</v>
      </c>
      <c r="E4" s="533"/>
      <c r="F4" s="533" t="s">
        <v>50</v>
      </c>
      <c r="G4" s="533"/>
      <c r="H4" s="533" t="s">
        <v>51</v>
      </c>
      <c r="I4" s="533"/>
      <c r="J4" s="533" t="s">
        <v>52</v>
      </c>
      <c r="K4" s="533"/>
      <c r="L4" s="533" t="s">
        <v>53</v>
      </c>
      <c r="M4" s="533"/>
      <c r="N4" s="533" t="s">
        <v>54</v>
      </c>
      <c r="O4" s="533"/>
      <c r="P4" s="533" t="s">
        <v>0</v>
      </c>
      <c r="Q4" s="533"/>
      <c r="R4" s="533"/>
      <c r="S4" s="518" t="s">
        <v>360</v>
      </c>
    </row>
    <row r="5" spans="1:19" ht="19.5" customHeight="1">
      <c r="A5" s="534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574" t="s">
        <v>374</v>
      </c>
      <c r="Q5" s="574"/>
      <c r="R5" s="574"/>
      <c r="S5" s="524"/>
    </row>
    <row r="6" spans="1:19" ht="19.5" customHeight="1">
      <c r="A6" s="534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63" t="s">
        <v>114</v>
      </c>
      <c r="Q6" s="63" t="s">
        <v>637</v>
      </c>
      <c r="R6" s="106" t="s">
        <v>41</v>
      </c>
      <c r="S6" s="524"/>
    </row>
    <row r="7" spans="1:19" ht="19.5" customHeight="1" thickBot="1">
      <c r="A7" s="106"/>
      <c r="B7" s="342" t="s">
        <v>392</v>
      </c>
      <c r="C7" s="342" t="s">
        <v>393</v>
      </c>
      <c r="D7" s="342" t="s">
        <v>392</v>
      </c>
      <c r="E7" s="342" t="s">
        <v>393</v>
      </c>
      <c r="F7" s="342" t="s">
        <v>392</v>
      </c>
      <c r="G7" s="342" t="s">
        <v>393</v>
      </c>
      <c r="H7" s="342" t="s">
        <v>392</v>
      </c>
      <c r="I7" s="342" t="s">
        <v>393</v>
      </c>
      <c r="J7" s="342" t="s">
        <v>392</v>
      </c>
      <c r="K7" s="342" t="s">
        <v>393</v>
      </c>
      <c r="L7" s="342" t="s">
        <v>392</v>
      </c>
      <c r="M7" s="342" t="s">
        <v>393</v>
      </c>
      <c r="N7" s="342" t="s">
        <v>392</v>
      </c>
      <c r="O7" s="342" t="s">
        <v>393</v>
      </c>
      <c r="P7" s="342" t="s">
        <v>392</v>
      </c>
      <c r="Q7" s="342" t="s">
        <v>393</v>
      </c>
      <c r="R7" s="342" t="s">
        <v>441</v>
      </c>
      <c r="S7" s="525"/>
    </row>
    <row r="8" spans="1:19" ht="19.5" customHeight="1" thickBot="1" thickTop="1">
      <c r="A8" s="127" t="s">
        <v>686</v>
      </c>
      <c r="B8" s="103">
        <v>0</v>
      </c>
      <c r="C8" s="103">
        <v>0</v>
      </c>
      <c r="D8" s="103">
        <v>0</v>
      </c>
      <c r="E8" s="103">
        <v>0</v>
      </c>
      <c r="F8" s="103">
        <v>6</v>
      </c>
      <c r="G8" s="103">
        <v>0</v>
      </c>
      <c r="H8" s="103">
        <v>13</v>
      </c>
      <c r="I8" s="103">
        <v>11</v>
      </c>
      <c r="J8" s="103">
        <v>20</v>
      </c>
      <c r="K8" s="103">
        <v>14</v>
      </c>
      <c r="L8" s="103">
        <v>2</v>
      </c>
      <c r="M8" s="103">
        <v>5</v>
      </c>
      <c r="N8" s="103">
        <v>0</v>
      </c>
      <c r="O8" s="103">
        <v>0</v>
      </c>
      <c r="P8" s="103">
        <f>SUM(N8,L8,J8,H8,F8,D8,B8)</f>
        <v>41</v>
      </c>
      <c r="Q8" s="103">
        <f>SUM(O8,M8,K8,I8,G8,E8,C8)</f>
        <v>30</v>
      </c>
      <c r="R8" s="103">
        <f>SUM(P8:Q8)</f>
        <v>71</v>
      </c>
      <c r="S8" s="275" t="s">
        <v>361</v>
      </c>
    </row>
    <row r="9" spans="1:19" ht="19.5" customHeight="1" thickTop="1">
      <c r="A9" s="445" t="s">
        <v>311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1</v>
      </c>
      <c r="I9" s="72">
        <v>0</v>
      </c>
      <c r="J9" s="72">
        <v>7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f aca="true" t="shared" si="0" ref="P9:P21">SUM(N9,L9,J9,H9,F9,D9,B9)</f>
        <v>8</v>
      </c>
      <c r="Q9" s="72">
        <f aca="true" t="shared" si="1" ref="Q9:Q21">SUM(O9,M9,K9,I9,G9,E9,C9)</f>
        <v>0</v>
      </c>
      <c r="R9" s="72">
        <f aca="true" t="shared" si="2" ref="R9:R21">SUM(P9:Q9)</f>
        <v>8</v>
      </c>
      <c r="S9" s="275" t="s">
        <v>701</v>
      </c>
    </row>
    <row r="10" spans="1:19" ht="19.5" customHeight="1">
      <c r="A10" s="122" t="s">
        <v>24</v>
      </c>
      <c r="B10" s="72">
        <v>0</v>
      </c>
      <c r="C10" s="72">
        <v>0</v>
      </c>
      <c r="D10" s="72">
        <v>0</v>
      </c>
      <c r="E10" s="72">
        <v>0</v>
      </c>
      <c r="F10" s="72">
        <v>2</v>
      </c>
      <c r="G10" s="72">
        <v>0</v>
      </c>
      <c r="H10" s="72">
        <v>7</v>
      </c>
      <c r="I10" s="72">
        <v>0</v>
      </c>
      <c r="J10" s="72">
        <v>4</v>
      </c>
      <c r="K10" s="72">
        <v>0</v>
      </c>
      <c r="L10" s="72">
        <v>3</v>
      </c>
      <c r="M10" s="72">
        <v>0</v>
      </c>
      <c r="N10" s="72">
        <v>1</v>
      </c>
      <c r="O10" s="72">
        <v>0</v>
      </c>
      <c r="P10" s="72">
        <f t="shared" si="0"/>
        <v>17</v>
      </c>
      <c r="Q10" s="72">
        <f t="shared" si="1"/>
        <v>0</v>
      </c>
      <c r="R10" s="72">
        <f t="shared" si="2"/>
        <v>17</v>
      </c>
      <c r="S10" s="279" t="s">
        <v>362</v>
      </c>
    </row>
    <row r="11" spans="1:19" ht="19.5" customHeight="1">
      <c r="A11" s="122" t="s">
        <v>35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7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f t="shared" si="0"/>
        <v>7</v>
      </c>
      <c r="Q11" s="72">
        <f t="shared" si="1"/>
        <v>0</v>
      </c>
      <c r="R11" s="72">
        <f t="shared" si="2"/>
        <v>7</v>
      </c>
      <c r="S11" s="279" t="s">
        <v>363</v>
      </c>
    </row>
    <row r="12" spans="1:19" ht="19.5" customHeight="1">
      <c r="A12" s="122" t="s">
        <v>25</v>
      </c>
      <c r="B12" s="72">
        <v>11</v>
      </c>
      <c r="C12" s="72">
        <v>10</v>
      </c>
      <c r="D12" s="72">
        <v>1</v>
      </c>
      <c r="E12" s="72">
        <v>2</v>
      </c>
      <c r="F12" s="72">
        <v>14</v>
      </c>
      <c r="G12" s="72">
        <v>0</v>
      </c>
      <c r="H12" s="72">
        <v>6</v>
      </c>
      <c r="I12" s="72">
        <v>0</v>
      </c>
      <c r="J12" s="72">
        <v>7</v>
      </c>
      <c r="K12" s="72">
        <v>19</v>
      </c>
      <c r="L12" s="72">
        <v>17</v>
      </c>
      <c r="M12" s="72">
        <v>0</v>
      </c>
      <c r="N12" s="72">
        <v>3</v>
      </c>
      <c r="O12" s="72">
        <v>0</v>
      </c>
      <c r="P12" s="72">
        <f t="shared" si="0"/>
        <v>59</v>
      </c>
      <c r="Q12" s="72">
        <f t="shared" si="1"/>
        <v>31</v>
      </c>
      <c r="R12" s="72">
        <f t="shared" si="2"/>
        <v>90</v>
      </c>
      <c r="S12" s="279" t="s">
        <v>364</v>
      </c>
    </row>
    <row r="13" spans="1:19" ht="19.5" customHeight="1">
      <c r="A13" s="122" t="s">
        <v>26</v>
      </c>
      <c r="B13" s="72">
        <v>0</v>
      </c>
      <c r="C13" s="72">
        <v>0</v>
      </c>
      <c r="D13" s="72">
        <v>0</v>
      </c>
      <c r="E13" s="72">
        <v>1</v>
      </c>
      <c r="F13" s="72">
        <v>4</v>
      </c>
      <c r="G13" s="72">
        <v>1</v>
      </c>
      <c r="H13" s="72">
        <v>3</v>
      </c>
      <c r="I13" s="72">
        <v>0</v>
      </c>
      <c r="J13" s="72">
        <v>4</v>
      </c>
      <c r="K13" s="72">
        <v>0</v>
      </c>
      <c r="L13" s="72">
        <v>2</v>
      </c>
      <c r="M13" s="72">
        <v>0</v>
      </c>
      <c r="N13" s="72">
        <v>0</v>
      </c>
      <c r="O13" s="72">
        <v>0</v>
      </c>
      <c r="P13" s="72">
        <f t="shared" si="0"/>
        <v>13</v>
      </c>
      <c r="Q13" s="72">
        <f t="shared" si="1"/>
        <v>2</v>
      </c>
      <c r="R13" s="72">
        <f t="shared" si="2"/>
        <v>15</v>
      </c>
      <c r="S13" s="279" t="s">
        <v>366</v>
      </c>
    </row>
    <row r="14" spans="1:19" ht="19.5" customHeight="1">
      <c r="A14" s="122" t="s">
        <v>27</v>
      </c>
      <c r="B14" s="72">
        <v>0</v>
      </c>
      <c r="C14" s="72">
        <v>0</v>
      </c>
      <c r="D14" s="72">
        <v>1</v>
      </c>
      <c r="E14" s="72">
        <v>0</v>
      </c>
      <c r="F14" s="72">
        <v>2</v>
      </c>
      <c r="G14" s="72">
        <v>0</v>
      </c>
      <c r="H14" s="72">
        <v>1</v>
      </c>
      <c r="I14" s="72">
        <v>0</v>
      </c>
      <c r="J14" s="72">
        <v>5</v>
      </c>
      <c r="K14" s="72">
        <v>0</v>
      </c>
      <c r="L14" s="72">
        <v>2</v>
      </c>
      <c r="M14" s="72">
        <v>0</v>
      </c>
      <c r="N14" s="72">
        <v>0</v>
      </c>
      <c r="O14" s="72">
        <v>0</v>
      </c>
      <c r="P14" s="72">
        <f t="shared" si="0"/>
        <v>11</v>
      </c>
      <c r="Q14" s="72">
        <f t="shared" si="1"/>
        <v>0</v>
      </c>
      <c r="R14" s="72">
        <f t="shared" si="2"/>
        <v>11</v>
      </c>
      <c r="S14" s="279" t="s">
        <v>367</v>
      </c>
    </row>
    <row r="15" spans="1:19" ht="19.5" customHeight="1">
      <c r="A15" s="122" t="s">
        <v>28</v>
      </c>
      <c r="B15" s="72">
        <v>0</v>
      </c>
      <c r="C15" s="72">
        <v>0</v>
      </c>
      <c r="D15" s="72">
        <v>0</v>
      </c>
      <c r="E15" s="72">
        <v>0</v>
      </c>
      <c r="F15" s="72">
        <v>1</v>
      </c>
      <c r="G15" s="72">
        <v>0</v>
      </c>
      <c r="H15" s="72">
        <v>0</v>
      </c>
      <c r="I15" s="72">
        <v>5</v>
      </c>
      <c r="J15" s="72">
        <v>0</v>
      </c>
      <c r="K15" s="72">
        <v>0</v>
      </c>
      <c r="L15" s="72">
        <v>4</v>
      </c>
      <c r="M15" s="72">
        <v>0</v>
      </c>
      <c r="N15" s="72">
        <v>0</v>
      </c>
      <c r="O15" s="72">
        <v>0</v>
      </c>
      <c r="P15" s="72">
        <f t="shared" si="0"/>
        <v>5</v>
      </c>
      <c r="Q15" s="72">
        <f t="shared" si="1"/>
        <v>5</v>
      </c>
      <c r="R15" s="72">
        <f t="shared" si="2"/>
        <v>10</v>
      </c>
      <c r="S15" s="279" t="s">
        <v>368</v>
      </c>
    </row>
    <row r="16" spans="1:19" ht="19.5" customHeight="1">
      <c r="A16" s="99" t="s">
        <v>17</v>
      </c>
      <c r="B16" s="72">
        <v>0</v>
      </c>
      <c r="C16" s="72">
        <v>0</v>
      </c>
      <c r="D16" s="72">
        <v>0</v>
      </c>
      <c r="E16" s="72">
        <v>0</v>
      </c>
      <c r="F16" s="72">
        <v>4</v>
      </c>
      <c r="G16" s="72">
        <v>1</v>
      </c>
      <c r="H16" s="72">
        <v>2</v>
      </c>
      <c r="I16" s="72">
        <v>8</v>
      </c>
      <c r="J16" s="72">
        <v>0</v>
      </c>
      <c r="K16" s="72">
        <v>10</v>
      </c>
      <c r="L16" s="72">
        <v>2</v>
      </c>
      <c r="M16" s="72">
        <v>0</v>
      </c>
      <c r="N16" s="72">
        <v>0</v>
      </c>
      <c r="O16" s="72">
        <v>0</v>
      </c>
      <c r="P16" s="72">
        <f t="shared" si="0"/>
        <v>8</v>
      </c>
      <c r="Q16" s="72">
        <f t="shared" si="1"/>
        <v>19</v>
      </c>
      <c r="R16" s="72">
        <f t="shared" si="2"/>
        <v>27</v>
      </c>
      <c r="S16" s="279" t="s">
        <v>369</v>
      </c>
    </row>
    <row r="17" spans="1:19" ht="19.5" customHeight="1">
      <c r="A17" s="99" t="s">
        <v>98</v>
      </c>
      <c r="B17" s="72">
        <v>0</v>
      </c>
      <c r="C17" s="72">
        <v>0</v>
      </c>
      <c r="D17" s="72">
        <v>0</v>
      </c>
      <c r="E17" s="72">
        <v>0</v>
      </c>
      <c r="F17" s="72">
        <v>5</v>
      </c>
      <c r="G17" s="72">
        <v>2</v>
      </c>
      <c r="H17" s="72">
        <v>0</v>
      </c>
      <c r="I17" s="72">
        <v>6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f t="shared" si="0"/>
        <v>5</v>
      </c>
      <c r="Q17" s="72">
        <f t="shared" si="1"/>
        <v>8</v>
      </c>
      <c r="R17" s="72">
        <f t="shared" si="2"/>
        <v>13</v>
      </c>
      <c r="S17" s="279" t="s">
        <v>370</v>
      </c>
    </row>
    <row r="18" spans="1:19" ht="19.5" customHeight="1">
      <c r="A18" s="122" t="s">
        <v>29</v>
      </c>
      <c r="B18" s="72">
        <v>0</v>
      </c>
      <c r="C18" s="72">
        <v>0</v>
      </c>
      <c r="D18" s="72">
        <v>0</v>
      </c>
      <c r="E18" s="72">
        <v>0</v>
      </c>
      <c r="F18" s="72">
        <v>1</v>
      </c>
      <c r="G18" s="72">
        <v>1</v>
      </c>
      <c r="H18" s="72">
        <v>1</v>
      </c>
      <c r="I18" s="72">
        <v>5</v>
      </c>
      <c r="J18" s="72">
        <v>0</v>
      </c>
      <c r="K18" s="72">
        <v>4</v>
      </c>
      <c r="L18" s="72">
        <v>2</v>
      </c>
      <c r="M18" s="72">
        <v>0</v>
      </c>
      <c r="N18" s="72">
        <v>0</v>
      </c>
      <c r="O18" s="72">
        <v>0</v>
      </c>
      <c r="P18" s="72">
        <f t="shared" si="0"/>
        <v>4</v>
      </c>
      <c r="Q18" s="72">
        <f t="shared" si="1"/>
        <v>10</v>
      </c>
      <c r="R18" s="72">
        <f t="shared" si="2"/>
        <v>14</v>
      </c>
      <c r="S18" s="279" t="s">
        <v>371</v>
      </c>
    </row>
    <row r="19" spans="1:19" ht="19.5" customHeight="1">
      <c r="A19" s="122" t="s">
        <v>30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6</v>
      </c>
      <c r="M19" s="72">
        <v>0</v>
      </c>
      <c r="N19" s="72">
        <v>0</v>
      </c>
      <c r="O19" s="72">
        <v>0</v>
      </c>
      <c r="P19" s="72">
        <f t="shared" si="0"/>
        <v>6</v>
      </c>
      <c r="Q19" s="72">
        <f t="shared" si="1"/>
        <v>0</v>
      </c>
      <c r="R19" s="72">
        <f t="shared" si="2"/>
        <v>6</v>
      </c>
      <c r="S19" s="279" t="s">
        <v>372</v>
      </c>
    </row>
    <row r="20" spans="1:19" ht="19.5" customHeight="1">
      <c r="A20" s="122" t="s">
        <v>21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f t="shared" si="0"/>
        <v>0</v>
      </c>
      <c r="Q20" s="72">
        <f t="shared" si="1"/>
        <v>0</v>
      </c>
      <c r="R20" s="72">
        <f t="shared" si="2"/>
        <v>0</v>
      </c>
      <c r="S20" s="278" t="s">
        <v>373</v>
      </c>
    </row>
    <row r="21" spans="1:19" ht="19.5" customHeight="1" thickBot="1">
      <c r="A21" s="128" t="s">
        <v>700</v>
      </c>
      <c r="B21" s="105">
        <v>0</v>
      </c>
      <c r="C21" s="105">
        <v>0</v>
      </c>
      <c r="D21" s="105">
        <v>0</v>
      </c>
      <c r="E21" s="105">
        <v>0</v>
      </c>
      <c r="F21" s="105">
        <v>2</v>
      </c>
      <c r="G21" s="105">
        <v>0</v>
      </c>
      <c r="H21" s="105">
        <v>0</v>
      </c>
      <c r="I21" s="105">
        <v>0</v>
      </c>
      <c r="J21" s="105">
        <v>1</v>
      </c>
      <c r="K21" s="105">
        <v>0</v>
      </c>
      <c r="L21" s="105">
        <v>5</v>
      </c>
      <c r="M21" s="105">
        <v>0</v>
      </c>
      <c r="N21" s="105">
        <v>0</v>
      </c>
      <c r="O21" s="105">
        <v>0</v>
      </c>
      <c r="P21" s="105">
        <f t="shared" si="0"/>
        <v>8</v>
      </c>
      <c r="Q21" s="105">
        <f t="shared" si="1"/>
        <v>0</v>
      </c>
      <c r="R21" s="105">
        <f t="shared" si="2"/>
        <v>8</v>
      </c>
      <c r="S21" s="276" t="s">
        <v>698</v>
      </c>
    </row>
    <row r="22" spans="1:19" ht="19.5" customHeight="1" thickBot="1" thickTop="1">
      <c r="A22" s="126" t="s">
        <v>0</v>
      </c>
      <c r="B22" s="102">
        <f>SUM(B8:B21)</f>
        <v>11</v>
      </c>
      <c r="C22" s="102">
        <f aca="true" t="shared" si="3" ref="C22:R22">SUM(C8:C21)</f>
        <v>10</v>
      </c>
      <c r="D22" s="102">
        <f t="shared" si="3"/>
        <v>2</v>
      </c>
      <c r="E22" s="102">
        <f t="shared" si="3"/>
        <v>3</v>
      </c>
      <c r="F22" s="102">
        <f t="shared" si="3"/>
        <v>41</v>
      </c>
      <c r="G22" s="102">
        <f t="shared" si="3"/>
        <v>5</v>
      </c>
      <c r="H22" s="102">
        <f t="shared" si="3"/>
        <v>34</v>
      </c>
      <c r="I22" s="102">
        <f t="shared" si="3"/>
        <v>35</v>
      </c>
      <c r="J22" s="102">
        <f t="shared" si="3"/>
        <v>55</v>
      </c>
      <c r="K22" s="102">
        <f t="shared" si="3"/>
        <v>47</v>
      </c>
      <c r="L22" s="102">
        <f t="shared" si="3"/>
        <v>45</v>
      </c>
      <c r="M22" s="102">
        <f t="shared" si="3"/>
        <v>5</v>
      </c>
      <c r="N22" s="102">
        <f t="shared" si="3"/>
        <v>4</v>
      </c>
      <c r="O22" s="102">
        <f t="shared" si="3"/>
        <v>0</v>
      </c>
      <c r="P22" s="102">
        <f t="shared" si="3"/>
        <v>192</v>
      </c>
      <c r="Q22" s="102">
        <f t="shared" si="3"/>
        <v>105</v>
      </c>
      <c r="R22" s="102">
        <f t="shared" si="3"/>
        <v>297</v>
      </c>
      <c r="S22" s="277" t="s">
        <v>374</v>
      </c>
    </row>
    <row r="23" spans="1:3" ht="21.75" thickTop="1">
      <c r="A23" s="501" t="s">
        <v>684</v>
      </c>
      <c r="B23" s="501"/>
      <c r="C23" s="501"/>
    </row>
    <row r="25" ht="12" customHeight="1"/>
    <row r="26" ht="12.75" hidden="1"/>
    <row r="27" ht="12.75" hidden="1"/>
  </sheetData>
  <sheetProtection/>
  <mergeCells count="15">
    <mergeCell ref="B4:C4"/>
    <mergeCell ref="D4:E4"/>
    <mergeCell ref="F4:G4"/>
    <mergeCell ref="A4:A6"/>
    <mergeCell ref="A23:C23"/>
    <mergeCell ref="A1:S1"/>
    <mergeCell ref="H4:I4"/>
    <mergeCell ref="S4:S7"/>
    <mergeCell ref="P5:R5"/>
    <mergeCell ref="J4:K4"/>
    <mergeCell ref="L4:M4"/>
    <mergeCell ref="N4:O4"/>
    <mergeCell ref="P4:R4"/>
    <mergeCell ref="A2:S2"/>
    <mergeCell ref="R3:S3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&amp;C&amp;"Arial,Bold"&amp;12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23"/>
  <sheetViews>
    <sheetView rightToLeft="1" tabSelected="1" view="pageBreakPreview" zoomScale="75" zoomScaleNormal="75" zoomScaleSheetLayoutView="75" zoomScalePageLayoutView="0" workbookViewId="0" topLeftCell="A1">
      <selection activeCell="Z11" sqref="Z11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5.7109375" style="0" customWidth="1"/>
    <col min="4" max="4" width="5.140625" style="0" customWidth="1"/>
    <col min="5" max="5" width="5.57421875" style="0" customWidth="1"/>
    <col min="6" max="6" width="5.00390625" style="0" customWidth="1"/>
    <col min="7" max="7" width="6.8515625" style="0" customWidth="1"/>
    <col min="8" max="8" width="5.7109375" style="0" customWidth="1"/>
    <col min="9" max="9" width="5.28125" style="0" customWidth="1"/>
    <col min="10" max="10" width="5.7109375" style="0" customWidth="1"/>
    <col min="11" max="11" width="5.28125" style="0" customWidth="1"/>
    <col min="12" max="12" width="4.57421875" style="0" customWidth="1"/>
    <col min="13" max="13" width="4.28125" style="0" customWidth="1"/>
    <col min="14" max="14" width="5.00390625" style="0" customWidth="1"/>
    <col min="15" max="15" width="5.140625" style="0" customWidth="1"/>
    <col min="16" max="16" width="4.7109375" style="0" customWidth="1"/>
    <col min="17" max="17" width="5.8515625" style="0" customWidth="1"/>
    <col min="18" max="20" width="5.7109375" style="0" customWidth="1"/>
    <col min="21" max="21" width="7.140625" style="0" customWidth="1"/>
    <col min="22" max="22" width="5.57421875" style="0" customWidth="1"/>
    <col min="23" max="23" width="8.7109375" style="0" customWidth="1"/>
    <col min="24" max="24" width="5.28125" style="0" customWidth="1"/>
    <col min="25" max="25" width="4.28125" style="0" customWidth="1"/>
    <col min="26" max="26" width="5.7109375" style="0" customWidth="1"/>
    <col min="27" max="27" width="5.140625" style="0" customWidth="1"/>
    <col min="28" max="28" width="7.421875" style="0" customWidth="1"/>
    <col min="29" max="29" width="16.140625" style="0" bestFit="1" customWidth="1"/>
  </cols>
  <sheetData>
    <row r="1" spans="1:28" s="1" customFormat="1" ht="23.25" customHeight="1">
      <c r="A1" s="569" t="s">
        <v>269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</row>
    <row r="2" spans="1:29" ht="30" customHeight="1">
      <c r="A2" s="580" t="s">
        <v>589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</row>
    <row r="3" spans="1:29" ht="30" customHeight="1" thickBot="1">
      <c r="A3" s="581" t="s">
        <v>323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288" t="s">
        <v>454</v>
      </c>
    </row>
    <row r="4" spans="1:29" ht="50.25" customHeight="1" thickTop="1">
      <c r="A4" s="533" t="s">
        <v>1</v>
      </c>
      <c r="B4" s="578" t="s">
        <v>99</v>
      </c>
      <c r="C4" s="578"/>
      <c r="D4" s="577" t="s">
        <v>100</v>
      </c>
      <c r="E4" s="577"/>
      <c r="F4" s="577" t="s">
        <v>101</v>
      </c>
      <c r="G4" s="577"/>
      <c r="H4" s="579" t="s">
        <v>102</v>
      </c>
      <c r="I4" s="579"/>
      <c r="J4" s="578" t="s">
        <v>103</v>
      </c>
      <c r="K4" s="578"/>
      <c r="L4" s="578" t="s">
        <v>104</v>
      </c>
      <c r="M4" s="578"/>
      <c r="N4" s="577" t="s">
        <v>105</v>
      </c>
      <c r="O4" s="577"/>
      <c r="P4" s="578" t="s">
        <v>106</v>
      </c>
      <c r="Q4" s="578"/>
      <c r="R4" s="577" t="s">
        <v>107</v>
      </c>
      <c r="S4" s="577"/>
      <c r="T4" s="578" t="s">
        <v>108</v>
      </c>
      <c r="U4" s="578"/>
      <c r="V4" s="578" t="s">
        <v>109</v>
      </c>
      <c r="W4" s="578"/>
      <c r="X4" s="578" t="s">
        <v>110</v>
      </c>
      <c r="Y4" s="578"/>
      <c r="Z4" s="578" t="s">
        <v>642</v>
      </c>
      <c r="AA4" s="578"/>
      <c r="AB4" s="578"/>
      <c r="AC4" s="518" t="s">
        <v>360</v>
      </c>
    </row>
    <row r="5" spans="1:29" ht="99" customHeight="1">
      <c r="A5" s="534"/>
      <c r="B5" s="476" t="s">
        <v>443</v>
      </c>
      <c r="C5" s="476"/>
      <c r="D5" s="476" t="s">
        <v>444</v>
      </c>
      <c r="E5" s="476"/>
      <c r="F5" s="476" t="s">
        <v>445</v>
      </c>
      <c r="G5" s="476"/>
      <c r="H5" s="476" t="s">
        <v>446</v>
      </c>
      <c r="I5" s="476"/>
      <c r="J5" s="476" t="s">
        <v>447</v>
      </c>
      <c r="K5" s="476"/>
      <c r="L5" s="476" t="s">
        <v>448</v>
      </c>
      <c r="M5" s="476"/>
      <c r="N5" s="476" t="s">
        <v>449</v>
      </c>
      <c r="O5" s="476"/>
      <c r="P5" s="476" t="s">
        <v>450</v>
      </c>
      <c r="Q5" s="476"/>
      <c r="R5" s="476" t="s">
        <v>451</v>
      </c>
      <c r="S5" s="476"/>
      <c r="T5" s="476" t="s">
        <v>452</v>
      </c>
      <c r="U5" s="476"/>
      <c r="V5" s="476" t="s">
        <v>453</v>
      </c>
      <c r="W5" s="476"/>
      <c r="X5" s="476" t="s">
        <v>410</v>
      </c>
      <c r="Y5" s="476"/>
      <c r="Z5" s="476" t="s">
        <v>641</v>
      </c>
      <c r="AA5" s="476"/>
      <c r="AB5" s="476"/>
      <c r="AC5" s="524"/>
    </row>
    <row r="6" spans="1:29" ht="19.5" customHeight="1">
      <c r="A6" s="534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92" t="s">
        <v>114</v>
      </c>
      <c r="Q6" s="92" t="s">
        <v>637</v>
      </c>
      <c r="R6" s="92" t="s">
        <v>114</v>
      </c>
      <c r="S6" s="92" t="s">
        <v>637</v>
      </c>
      <c r="T6" s="92" t="s">
        <v>114</v>
      </c>
      <c r="U6" s="92" t="s">
        <v>637</v>
      </c>
      <c r="V6" s="92" t="s">
        <v>114</v>
      </c>
      <c r="W6" s="92" t="s">
        <v>637</v>
      </c>
      <c r="X6" s="92" t="s">
        <v>114</v>
      </c>
      <c r="Y6" s="92" t="s">
        <v>637</v>
      </c>
      <c r="Z6" s="92" t="s">
        <v>114</v>
      </c>
      <c r="AA6" s="92" t="s">
        <v>637</v>
      </c>
      <c r="AB6" s="378" t="s">
        <v>41</v>
      </c>
      <c r="AC6" s="524"/>
    </row>
    <row r="7" spans="1:29" ht="19.5" customHeight="1" thickBot="1">
      <c r="A7" s="106"/>
      <c r="B7" s="343" t="s">
        <v>392</v>
      </c>
      <c r="C7" s="343" t="s">
        <v>393</v>
      </c>
      <c r="D7" s="343" t="s">
        <v>392</v>
      </c>
      <c r="E7" s="343" t="s">
        <v>393</v>
      </c>
      <c r="F7" s="343" t="s">
        <v>392</v>
      </c>
      <c r="G7" s="343" t="s">
        <v>393</v>
      </c>
      <c r="H7" s="343" t="s">
        <v>392</v>
      </c>
      <c r="I7" s="343" t="s">
        <v>393</v>
      </c>
      <c r="J7" s="343" t="s">
        <v>392</v>
      </c>
      <c r="K7" s="343" t="s">
        <v>393</v>
      </c>
      <c r="L7" s="343" t="s">
        <v>392</v>
      </c>
      <c r="M7" s="343" t="s">
        <v>393</v>
      </c>
      <c r="N7" s="343" t="s">
        <v>392</v>
      </c>
      <c r="O7" s="343" t="s">
        <v>393</v>
      </c>
      <c r="P7" s="343" t="s">
        <v>392</v>
      </c>
      <c r="Q7" s="343" t="s">
        <v>393</v>
      </c>
      <c r="R7" s="343" t="s">
        <v>392</v>
      </c>
      <c r="S7" s="343" t="s">
        <v>393</v>
      </c>
      <c r="T7" s="343" t="s">
        <v>392</v>
      </c>
      <c r="U7" s="343" t="s">
        <v>393</v>
      </c>
      <c r="V7" s="343" t="s">
        <v>392</v>
      </c>
      <c r="W7" s="343" t="s">
        <v>393</v>
      </c>
      <c r="X7" s="343" t="s">
        <v>392</v>
      </c>
      <c r="Y7" s="343" t="s">
        <v>393</v>
      </c>
      <c r="Z7" s="343" t="s">
        <v>392</v>
      </c>
      <c r="AA7" s="343" t="s">
        <v>393</v>
      </c>
      <c r="AB7" s="106" t="s">
        <v>394</v>
      </c>
      <c r="AC7" s="525"/>
    </row>
    <row r="8" spans="1:29" ht="19.5" customHeight="1" thickTop="1">
      <c r="A8" s="127" t="s">
        <v>9</v>
      </c>
      <c r="B8" s="130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1">
        <f>SUM(X8,V8,T8,R8,P8,N8,L8,J8,H8,F8,D8,B8)</f>
        <v>0</v>
      </c>
      <c r="AA8" s="131">
        <f>SUM(Y8,W8,U8,S8,Q8,O8,M8,K8,I8,G8,E8,C8)</f>
        <v>0</v>
      </c>
      <c r="AB8" s="131">
        <f>SUM(Z8:AA8)</f>
        <v>0</v>
      </c>
      <c r="AC8" s="275" t="s">
        <v>361</v>
      </c>
    </row>
    <row r="9" spans="1:29" ht="19.5" customHeight="1">
      <c r="A9" s="122" t="s">
        <v>34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3">
        <f aca="true" t="shared" si="0" ref="Z9:Z21">SUM(X9,V9,T9,R9,P9,N9,L9,J9,H9,F9,D9,B9)</f>
        <v>0</v>
      </c>
      <c r="AA9" s="133">
        <f aca="true" t="shared" si="1" ref="AA9:AA21">SUM(Y9,W9,U9,S9,Q9,O9,M9,K9,I9,G9,E9,C9)</f>
        <v>0</v>
      </c>
      <c r="AB9" s="133">
        <f aca="true" t="shared" si="2" ref="AB9:AB21">SUM(Z9:AA9)</f>
        <v>0</v>
      </c>
      <c r="AC9" s="454" t="s">
        <v>701</v>
      </c>
    </row>
    <row r="10" spans="1:29" ht="19.5" customHeight="1">
      <c r="A10" s="122" t="s">
        <v>11</v>
      </c>
      <c r="B10" s="132">
        <v>0</v>
      </c>
      <c r="C10" s="132">
        <v>0</v>
      </c>
      <c r="D10" s="132">
        <v>2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9</v>
      </c>
      <c r="Y10" s="132">
        <v>0</v>
      </c>
      <c r="Z10" s="133">
        <f t="shared" si="0"/>
        <v>11</v>
      </c>
      <c r="AA10" s="133">
        <f t="shared" si="1"/>
        <v>0</v>
      </c>
      <c r="AB10" s="133">
        <f t="shared" si="2"/>
        <v>11</v>
      </c>
      <c r="AC10" s="279" t="s">
        <v>362</v>
      </c>
    </row>
    <row r="11" spans="1:29" ht="19.5" customHeight="1">
      <c r="A11" s="122" t="s">
        <v>35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3</v>
      </c>
      <c r="Y11" s="132">
        <v>0</v>
      </c>
      <c r="Z11" s="133">
        <f t="shared" si="0"/>
        <v>3</v>
      </c>
      <c r="AA11" s="133">
        <f t="shared" si="1"/>
        <v>0</v>
      </c>
      <c r="AB11" s="133">
        <f t="shared" si="2"/>
        <v>3</v>
      </c>
      <c r="AC11" s="279" t="s">
        <v>363</v>
      </c>
    </row>
    <row r="12" spans="1:29" ht="19.5" customHeight="1">
      <c r="A12" s="122" t="s">
        <v>13</v>
      </c>
      <c r="B12" s="132">
        <v>4</v>
      </c>
      <c r="C12" s="132">
        <v>4</v>
      </c>
      <c r="D12" s="132">
        <v>0</v>
      </c>
      <c r="E12" s="132">
        <v>1</v>
      </c>
      <c r="F12" s="132">
        <v>2</v>
      </c>
      <c r="G12" s="132">
        <v>5</v>
      </c>
      <c r="H12" s="132">
        <v>0</v>
      </c>
      <c r="I12" s="132">
        <v>2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2</v>
      </c>
      <c r="Q12" s="132">
        <v>3</v>
      </c>
      <c r="R12" s="132">
        <v>9</v>
      </c>
      <c r="S12" s="132">
        <v>7</v>
      </c>
      <c r="T12" s="132">
        <v>4</v>
      </c>
      <c r="U12" s="132">
        <v>3</v>
      </c>
      <c r="V12" s="132">
        <v>0</v>
      </c>
      <c r="W12" s="132">
        <v>0</v>
      </c>
      <c r="X12" s="132">
        <v>22</v>
      </c>
      <c r="Y12" s="132">
        <v>35</v>
      </c>
      <c r="Z12" s="133">
        <f t="shared" si="0"/>
        <v>43</v>
      </c>
      <c r="AA12" s="133">
        <f t="shared" si="1"/>
        <v>60</v>
      </c>
      <c r="AB12" s="133">
        <f t="shared" si="2"/>
        <v>103</v>
      </c>
      <c r="AC12" s="279" t="s">
        <v>364</v>
      </c>
    </row>
    <row r="13" spans="1:29" ht="19.5" customHeight="1">
      <c r="A13" s="122" t="s">
        <v>26</v>
      </c>
      <c r="B13" s="132">
        <v>0</v>
      </c>
      <c r="C13" s="132">
        <v>0</v>
      </c>
      <c r="D13" s="132">
        <v>0</v>
      </c>
      <c r="E13" s="132">
        <v>0</v>
      </c>
      <c r="F13" s="132">
        <v>1</v>
      </c>
      <c r="G13" s="132">
        <v>1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7</v>
      </c>
      <c r="T13" s="132">
        <v>0</v>
      </c>
      <c r="U13" s="132">
        <v>0</v>
      </c>
      <c r="V13" s="132">
        <v>0</v>
      </c>
      <c r="W13" s="132">
        <v>2</v>
      </c>
      <c r="X13" s="132">
        <v>9</v>
      </c>
      <c r="Y13" s="132">
        <v>0</v>
      </c>
      <c r="Z13" s="133">
        <f t="shared" si="0"/>
        <v>10</v>
      </c>
      <c r="AA13" s="133">
        <f t="shared" si="1"/>
        <v>10</v>
      </c>
      <c r="AB13" s="133">
        <f t="shared" si="2"/>
        <v>20</v>
      </c>
      <c r="AC13" s="279" t="s">
        <v>366</v>
      </c>
    </row>
    <row r="14" spans="1:29" ht="19.5" customHeight="1">
      <c r="A14" s="122" t="s">
        <v>27</v>
      </c>
      <c r="B14" s="132">
        <v>0</v>
      </c>
      <c r="C14" s="132">
        <v>0</v>
      </c>
      <c r="D14" s="132">
        <v>3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2</v>
      </c>
      <c r="W14" s="132">
        <v>0</v>
      </c>
      <c r="X14" s="132">
        <v>5</v>
      </c>
      <c r="Y14" s="132">
        <v>0</v>
      </c>
      <c r="Z14" s="133">
        <f t="shared" si="0"/>
        <v>10</v>
      </c>
      <c r="AA14" s="133">
        <f t="shared" si="1"/>
        <v>0</v>
      </c>
      <c r="AB14" s="133">
        <f t="shared" si="2"/>
        <v>10</v>
      </c>
      <c r="AC14" s="279" t="s">
        <v>367</v>
      </c>
    </row>
    <row r="15" spans="1:29" ht="19.5" customHeight="1">
      <c r="A15" s="122" t="s">
        <v>28</v>
      </c>
      <c r="B15" s="132">
        <v>0</v>
      </c>
      <c r="C15" s="132">
        <v>0</v>
      </c>
      <c r="D15" s="132">
        <v>5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3">
        <f t="shared" si="0"/>
        <v>5</v>
      </c>
      <c r="AA15" s="133">
        <f t="shared" si="1"/>
        <v>0</v>
      </c>
      <c r="AB15" s="133">
        <f t="shared" si="2"/>
        <v>5</v>
      </c>
      <c r="AC15" s="279" t="s">
        <v>368</v>
      </c>
    </row>
    <row r="16" spans="1:29" ht="19.5" customHeight="1">
      <c r="A16" s="99" t="s">
        <v>17</v>
      </c>
      <c r="B16" s="132">
        <v>0</v>
      </c>
      <c r="C16" s="132">
        <v>0</v>
      </c>
      <c r="D16" s="132">
        <v>0</v>
      </c>
      <c r="E16" s="132">
        <v>0</v>
      </c>
      <c r="F16" s="132">
        <v>2</v>
      </c>
      <c r="G16" s="132">
        <v>4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12</v>
      </c>
      <c r="Y16" s="132">
        <v>0</v>
      </c>
      <c r="Z16" s="133">
        <f t="shared" si="0"/>
        <v>14</v>
      </c>
      <c r="AA16" s="133">
        <f t="shared" si="1"/>
        <v>4</v>
      </c>
      <c r="AB16" s="133">
        <f t="shared" si="2"/>
        <v>18</v>
      </c>
      <c r="AC16" s="279" t="s">
        <v>369</v>
      </c>
    </row>
    <row r="17" spans="1:29" ht="19.5" customHeight="1">
      <c r="A17" s="99" t="s">
        <v>18</v>
      </c>
      <c r="B17" s="132">
        <v>0</v>
      </c>
      <c r="C17" s="132">
        <v>0</v>
      </c>
      <c r="D17" s="132">
        <v>0</v>
      </c>
      <c r="E17" s="132">
        <v>0</v>
      </c>
      <c r="F17" s="132">
        <v>3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6</v>
      </c>
      <c r="Y17" s="132">
        <v>0</v>
      </c>
      <c r="Z17" s="133">
        <f t="shared" si="0"/>
        <v>9</v>
      </c>
      <c r="AA17" s="133">
        <f t="shared" si="1"/>
        <v>0</v>
      </c>
      <c r="AB17" s="133">
        <f t="shared" si="2"/>
        <v>9</v>
      </c>
      <c r="AC17" s="279" t="s">
        <v>370</v>
      </c>
    </row>
    <row r="18" spans="1:29" ht="19.5" customHeight="1">
      <c r="A18" s="122" t="s">
        <v>29</v>
      </c>
      <c r="B18" s="132">
        <v>2</v>
      </c>
      <c r="C18" s="132">
        <v>0</v>
      </c>
      <c r="D18" s="132">
        <v>1</v>
      </c>
      <c r="E18" s="132">
        <v>2</v>
      </c>
      <c r="F18" s="132">
        <v>1</v>
      </c>
      <c r="G18" s="132">
        <v>2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1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5</v>
      </c>
      <c r="Y18" s="132">
        <v>0</v>
      </c>
      <c r="Z18" s="133">
        <f t="shared" si="0"/>
        <v>9</v>
      </c>
      <c r="AA18" s="133">
        <f t="shared" si="1"/>
        <v>5</v>
      </c>
      <c r="AB18" s="133">
        <f t="shared" si="2"/>
        <v>14</v>
      </c>
      <c r="AC18" s="279" t="s">
        <v>371</v>
      </c>
    </row>
    <row r="19" spans="1:29" ht="19.5" customHeight="1">
      <c r="A19" s="122" t="s">
        <v>30</v>
      </c>
      <c r="B19" s="132">
        <v>0</v>
      </c>
      <c r="C19" s="132">
        <v>0</v>
      </c>
      <c r="D19" s="132">
        <v>1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8</v>
      </c>
      <c r="U19" s="132">
        <v>0</v>
      </c>
      <c r="V19" s="132">
        <v>0</v>
      </c>
      <c r="W19" s="132">
        <v>0</v>
      </c>
      <c r="X19" s="132">
        <v>4</v>
      </c>
      <c r="Y19" s="132">
        <v>0</v>
      </c>
      <c r="Z19" s="133">
        <f t="shared" si="0"/>
        <v>13</v>
      </c>
      <c r="AA19" s="133">
        <f t="shared" si="1"/>
        <v>0</v>
      </c>
      <c r="AB19" s="133">
        <f t="shared" si="2"/>
        <v>13</v>
      </c>
      <c r="AC19" s="279" t="s">
        <v>372</v>
      </c>
    </row>
    <row r="20" spans="1:29" ht="19.5" customHeight="1">
      <c r="A20" s="122" t="s">
        <v>21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3">
        <f t="shared" si="0"/>
        <v>0</v>
      </c>
      <c r="AA20" s="133">
        <f t="shared" si="1"/>
        <v>0</v>
      </c>
      <c r="AB20" s="133">
        <f t="shared" si="2"/>
        <v>0</v>
      </c>
      <c r="AC20" s="278" t="s">
        <v>373</v>
      </c>
    </row>
    <row r="21" spans="1:29" ht="19.5" customHeight="1" thickBot="1">
      <c r="A21" s="128" t="s">
        <v>700</v>
      </c>
      <c r="B21" s="134">
        <v>0</v>
      </c>
      <c r="C21" s="134">
        <v>0</v>
      </c>
      <c r="D21" s="134">
        <v>0</v>
      </c>
      <c r="E21" s="134">
        <v>0</v>
      </c>
      <c r="F21" s="134">
        <v>2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2</v>
      </c>
      <c r="Y21" s="134">
        <v>0</v>
      </c>
      <c r="Z21" s="135">
        <f t="shared" si="0"/>
        <v>4</v>
      </c>
      <c r="AA21" s="135">
        <f t="shared" si="1"/>
        <v>0</v>
      </c>
      <c r="AB21" s="135">
        <f t="shared" si="2"/>
        <v>4</v>
      </c>
      <c r="AC21" s="276" t="s">
        <v>698</v>
      </c>
    </row>
    <row r="22" spans="1:29" ht="19.5" customHeight="1" thickBot="1" thickTop="1">
      <c r="A22" s="126" t="s">
        <v>8</v>
      </c>
      <c r="B22" s="129">
        <f>SUM(B8:B21)</f>
        <v>6</v>
      </c>
      <c r="C22" s="129">
        <f aca="true" t="shared" si="3" ref="C22:AB22">SUM(C8:C21)</f>
        <v>4</v>
      </c>
      <c r="D22" s="129">
        <f t="shared" si="3"/>
        <v>12</v>
      </c>
      <c r="E22" s="129">
        <f t="shared" si="3"/>
        <v>3</v>
      </c>
      <c r="F22" s="129">
        <f t="shared" si="3"/>
        <v>11</v>
      </c>
      <c r="G22" s="129">
        <f t="shared" si="3"/>
        <v>12</v>
      </c>
      <c r="H22" s="129">
        <f t="shared" si="3"/>
        <v>0</v>
      </c>
      <c r="I22" s="129">
        <f t="shared" si="3"/>
        <v>2</v>
      </c>
      <c r="J22" s="129">
        <f t="shared" si="3"/>
        <v>0</v>
      </c>
      <c r="K22" s="129">
        <f t="shared" si="3"/>
        <v>0</v>
      </c>
      <c r="L22" s="129">
        <f t="shared" si="3"/>
        <v>0</v>
      </c>
      <c r="M22" s="129">
        <f t="shared" si="3"/>
        <v>0</v>
      </c>
      <c r="N22" s="129">
        <f t="shared" si="3"/>
        <v>0</v>
      </c>
      <c r="O22" s="129">
        <f t="shared" si="3"/>
        <v>0</v>
      </c>
      <c r="P22" s="129">
        <f t="shared" si="3"/>
        <v>2</v>
      </c>
      <c r="Q22" s="129">
        <f t="shared" si="3"/>
        <v>4</v>
      </c>
      <c r="R22" s="129">
        <f t="shared" si="3"/>
        <v>9</v>
      </c>
      <c r="S22" s="129">
        <f t="shared" si="3"/>
        <v>14</v>
      </c>
      <c r="T22" s="129">
        <f t="shared" si="3"/>
        <v>12</v>
      </c>
      <c r="U22" s="129">
        <f t="shared" si="3"/>
        <v>3</v>
      </c>
      <c r="V22" s="129">
        <f t="shared" si="3"/>
        <v>2</v>
      </c>
      <c r="W22" s="129">
        <f t="shared" si="3"/>
        <v>2</v>
      </c>
      <c r="X22" s="129">
        <f t="shared" si="3"/>
        <v>77</v>
      </c>
      <c r="Y22" s="129">
        <f t="shared" si="3"/>
        <v>35</v>
      </c>
      <c r="Z22" s="129">
        <f t="shared" si="3"/>
        <v>131</v>
      </c>
      <c r="AA22" s="129">
        <f t="shared" si="3"/>
        <v>79</v>
      </c>
      <c r="AB22" s="129">
        <f t="shared" si="3"/>
        <v>210</v>
      </c>
      <c r="AC22" s="277" t="s">
        <v>374</v>
      </c>
    </row>
    <row r="23" spans="22:28" ht="13.5" thickTop="1">
      <c r="V23" s="11"/>
      <c r="W23" s="11"/>
      <c r="X23" s="11"/>
      <c r="Y23" s="11"/>
      <c r="Z23" s="17"/>
      <c r="AA23" s="17"/>
      <c r="AB23" s="17"/>
    </row>
  </sheetData>
  <sheetProtection/>
  <mergeCells count="31">
    <mergeCell ref="A2:AC2"/>
    <mergeCell ref="A3:AB3"/>
    <mergeCell ref="A4:A6"/>
    <mergeCell ref="AC4:AC7"/>
    <mergeCell ref="V5:W5"/>
    <mergeCell ref="B5:C5"/>
    <mergeCell ref="L4:M4"/>
    <mergeCell ref="B4:C4"/>
    <mergeCell ref="J5:K5"/>
    <mergeCell ref="H4:I4"/>
    <mergeCell ref="A1:AB1"/>
    <mergeCell ref="V4:W4"/>
    <mergeCell ref="X4:Y4"/>
    <mergeCell ref="Z4:AB4"/>
    <mergeCell ref="T4:U4"/>
    <mergeCell ref="L5:M5"/>
    <mergeCell ref="Z5:AB5"/>
    <mergeCell ref="D4:E4"/>
    <mergeCell ref="H5:I5"/>
    <mergeCell ref="P4:Q4"/>
    <mergeCell ref="D5:E5"/>
    <mergeCell ref="N5:O5"/>
    <mergeCell ref="X5:Y5"/>
    <mergeCell ref="T5:U5"/>
    <mergeCell ref="N4:O4"/>
    <mergeCell ref="J4:K4"/>
    <mergeCell ref="F4:G4"/>
    <mergeCell ref="P5:Q5"/>
    <mergeCell ref="F5:G5"/>
    <mergeCell ref="R5:S5"/>
    <mergeCell ref="R4:S4"/>
  </mergeCells>
  <printOptions horizontalCentered="1"/>
  <pageMargins left="1" right="1" top="1.5" bottom="1" header="1.5" footer="1"/>
  <pageSetup horizontalDpi="600" verticalDpi="600" orientation="landscape" paperSize="9" scale="70" r:id="rId1"/>
  <headerFooter alignWithMargins="0">
    <oddFooter>&amp;C&amp;"Arial,Bold"&amp;12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Q32"/>
  <sheetViews>
    <sheetView rightToLeft="1" view="pageBreakPreview" zoomScale="75" zoomScaleNormal="80" zoomScaleSheetLayoutView="75" zoomScalePageLayoutView="0" workbookViewId="0" topLeftCell="A1">
      <selection activeCell="M36" sqref="M36"/>
    </sheetView>
  </sheetViews>
  <sheetFormatPr defaultColWidth="9.140625" defaultRowHeight="12.75"/>
  <cols>
    <col min="1" max="1" width="12.140625" style="0" customWidth="1"/>
    <col min="2" max="2" width="7.00390625" style="0" customWidth="1"/>
    <col min="3" max="3" width="7.7109375" style="0" customWidth="1"/>
    <col min="4" max="4" width="8.57421875" style="0" customWidth="1"/>
    <col min="5" max="5" width="7.7109375" style="0" customWidth="1"/>
    <col min="6" max="6" width="7.28125" style="0" customWidth="1"/>
    <col min="7" max="7" width="8.00390625" style="0" customWidth="1"/>
    <col min="8" max="8" width="7.7109375" style="0" customWidth="1"/>
    <col min="9" max="9" width="7.421875" style="0" customWidth="1"/>
    <col min="10" max="10" width="8.00390625" style="0" customWidth="1"/>
    <col min="11" max="11" width="8.7109375" style="0" customWidth="1"/>
    <col min="12" max="12" width="7.7109375" style="0" customWidth="1"/>
    <col min="13" max="13" width="7.57421875" style="0" customWidth="1"/>
    <col min="14" max="14" width="8.7109375" style="0" customWidth="1"/>
    <col min="15" max="15" width="8.7109375" style="11" customWidth="1"/>
    <col min="16" max="16" width="8.7109375" style="0" customWidth="1"/>
    <col min="17" max="17" width="16.140625" style="0" customWidth="1"/>
  </cols>
  <sheetData>
    <row r="1" ht="21" customHeight="1"/>
    <row r="2" spans="1:17" ht="28.5" customHeight="1">
      <c r="A2" s="569" t="s">
        <v>270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28.5" customHeight="1">
      <c r="A3" s="585" t="s">
        <v>590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1:17" s="9" customFormat="1" ht="24.75" customHeight="1" thickBot="1">
      <c r="A4" s="293" t="s">
        <v>324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582" t="s">
        <v>456</v>
      </c>
      <c r="Q4" s="582"/>
    </row>
    <row r="5" spans="1:17" s="9" customFormat="1" ht="21.75" customHeight="1" thickTop="1">
      <c r="A5" s="469" t="s">
        <v>1</v>
      </c>
      <c r="B5" s="550" t="s">
        <v>22</v>
      </c>
      <c r="C5" s="550"/>
      <c r="D5" s="550" t="s">
        <v>3</v>
      </c>
      <c r="E5" s="550"/>
      <c r="F5" s="550" t="s">
        <v>4</v>
      </c>
      <c r="G5" s="550"/>
      <c r="H5" s="550" t="s">
        <v>5</v>
      </c>
      <c r="I5" s="550"/>
      <c r="J5" s="550" t="s">
        <v>6</v>
      </c>
      <c r="K5" s="550"/>
      <c r="L5" s="550" t="s">
        <v>7</v>
      </c>
      <c r="M5" s="550"/>
      <c r="N5" s="550" t="s">
        <v>8</v>
      </c>
      <c r="O5" s="550"/>
      <c r="P5" s="550"/>
      <c r="Q5" s="456" t="s">
        <v>360</v>
      </c>
    </row>
    <row r="6" spans="1:17" s="9" customFormat="1" ht="19.5" customHeight="1">
      <c r="A6" s="470"/>
      <c r="B6" s="584" t="s">
        <v>405</v>
      </c>
      <c r="C6" s="584"/>
      <c r="D6" s="584" t="s">
        <v>406</v>
      </c>
      <c r="E6" s="584"/>
      <c r="F6" s="584" t="s">
        <v>407</v>
      </c>
      <c r="G6" s="584"/>
      <c r="H6" s="584" t="s">
        <v>408</v>
      </c>
      <c r="I6" s="584"/>
      <c r="J6" s="584" t="s">
        <v>409</v>
      </c>
      <c r="K6" s="584"/>
      <c r="L6" s="583" t="s">
        <v>455</v>
      </c>
      <c r="M6" s="583"/>
      <c r="N6" s="583" t="s">
        <v>374</v>
      </c>
      <c r="O6" s="583"/>
      <c r="P6" s="583"/>
      <c r="Q6" s="457"/>
    </row>
    <row r="7" spans="1:17" s="9" customFormat="1" ht="19.5" customHeight="1">
      <c r="A7" s="470"/>
      <c r="B7" s="92" t="s">
        <v>114</v>
      </c>
      <c r="C7" s="92" t="s">
        <v>637</v>
      </c>
      <c r="D7" s="92" t="s">
        <v>114</v>
      </c>
      <c r="E7" s="92" t="s">
        <v>637</v>
      </c>
      <c r="F7" s="92" t="s">
        <v>114</v>
      </c>
      <c r="G7" s="92" t="s">
        <v>637</v>
      </c>
      <c r="H7" s="92" t="s">
        <v>114</v>
      </c>
      <c r="I7" s="92" t="s">
        <v>637</v>
      </c>
      <c r="J7" s="92" t="s">
        <v>114</v>
      </c>
      <c r="K7" s="92" t="s">
        <v>637</v>
      </c>
      <c r="L7" s="92" t="s">
        <v>114</v>
      </c>
      <c r="M7" s="92" t="s">
        <v>637</v>
      </c>
      <c r="N7" s="92" t="s">
        <v>114</v>
      </c>
      <c r="O7" s="92" t="s">
        <v>637</v>
      </c>
      <c r="P7" s="385" t="s">
        <v>41</v>
      </c>
      <c r="Q7" s="457"/>
    </row>
    <row r="8" spans="1:17" s="9" customFormat="1" ht="19.5" customHeight="1" thickBot="1">
      <c r="A8" s="471"/>
      <c r="B8" s="311" t="s">
        <v>392</v>
      </c>
      <c r="C8" s="311" t="s">
        <v>393</v>
      </c>
      <c r="D8" s="311" t="s">
        <v>392</v>
      </c>
      <c r="E8" s="311" t="s">
        <v>393</v>
      </c>
      <c r="F8" s="311" t="s">
        <v>392</v>
      </c>
      <c r="G8" s="311" t="s">
        <v>393</v>
      </c>
      <c r="H8" s="311" t="s">
        <v>392</v>
      </c>
      <c r="I8" s="311" t="s">
        <v>393</v>
      </c>
      <c r="J8" s="311" t="s">
        <v>392</v>
      </c>
      <c r="K8" s="311" t="s">
        <v>393</v>
      </c>
      <c r="L8" s="311" t="s">
        <v>392</v>
      </c>
      <c r="M8" s="311" t="s">
        <v>393</v>
      </c>
      <c r="N8" s="311" t="s">
        <v>392</v>
      </c>
      <c r="O8" s="311" t="s">
        <v>393</v>
      </c>
      <c r="P8" s="311" t="s">
        <v>394</v>
      </c>
      <c r="Q8" s="460"/>
    </row>
    <row r="9" spans="1:17" s="9" customFormat="1" ht="19.5" customHeight="1" thickBot="1" thickTop="1">
      <c r="A9" s="136" t="s">
        <v>354</v>
      </c>
      <c r="B9" s="137">
        <v>7</v>
      </c>
      <c r="C9" s="137">
        <v>10</v>
      </c>
      <c r="D9" s="137">
        <v>1</v>
      </c>
      <c r="E9" s="137">
        <v>5</v>
      </c>
      <c r="F9" s="137">
        <v>0</v>
      </c>
      <c r="G9" s="137">
        <v>3</v>
      </c>
      <c r="H9" s="137">
        <v>0</v>
      </c>
      <c r="I9" s="137">
        <v>0</v>
      </c>
      <c r="J9" s="137">
        <v>3</v>
      </c>
      <c r="K9" s="137">
        <v>4</v>
      </c>
      <c r="L9" s="137">
        <v>0</v>
      </c>
      <c r="M9" s="137">
        <v>0</v>
      </c>
      <c r="N9" s="137">
        <f>SUM(L9,J9,H9,F9,D9,B9)</f>
        <v>11</v>
      </c>
      <c r="O9" s="137">
        <f>SUM(M9,K9,I9,G9,E9,C9)</f>
        <v>22</v>
      </c>
      <c r="P9" s="137">
        <f>SUM(N9:O9)</f>
        <v>33</v>
      </c>
      <c r="Q9" s="286" t="s">
        <v>361</v>
      </c>
    </row>
    <row r="10" spans="1:17" s="9" customFormat="1" ht="19.5" customHeight="1" thickTop="1">
      <c r="A10" s="98" t="s">
        <v>311</v>
      </c>
      <c r="B10" s="59">
        <v>1</v>
      </c>
      <c r="C10" s="59">
        <v>0</v>
      </c>
      <c r="D10" s="59">
        <v>0</v>
      </c>
      <c r="E10" s="59">
        <v>0</v>
      </c>
      <c r="F10" s="59">
        <v>2</v>
      </c>
      <c r="G10" s="59">
        <v>2</v>
      </c>
      <c r="H10" s="59">
        <v>2</v>
      </c>
      <c r="I10" s="59">
        <v>4</v>
      </c>
      <c r="J10" s="59">
        <v>6</v>
      </c>
      <c r="K10" s="59">
        <v>3</v>
      </c>
      <c r="L10" s="59">
        <v>0</v>
      </c>
      <c r="M10" s="59">
        <v>0</v>
      </c>
      <c r="N10" s="59">
        <f aca="true" t="shared" si="0" ref="N10:N22">SUM(L10,J10,H10,F10,D10,B10)</f>
        <v>11</v>
      </c>
      <c r="O10" s="59">
        <f aca="true" t="shared" si="1" ref="O10:O22">SUM(M10,K10,I10,G10,E10,C10)</f>
        <v>9</v>
      </c>
      <c r="P10" s="59">
        <f aca="true" t="shared" si="2" ref="P10:P22">SUM(N10:O10)</f>
        <v>20</v>
      </c>
      <c r="Q10" s="275" t="s">
        <v>701</v>
      </c>
    </row>
    <row r="11" spans="1:17" s="9" customFormat="1" ht="19.5" customHeight="1">
      <c r="A11" s="98" t="s">
        <v>24</v>
      </c>
      <c r="B11" s="59">
        <v>2</v>
      </c>
      <c r="C11" s="59">
        <v>2</v>
      </c>
      <c r="D11" s="59">
        <v>0</v>
      </c>
      <c r="E11" s="59">
        <v>3</v>
      </c>
      <c r="F11" s="59">
        <v>0</v>
      </c>
      <c r="G11" s="59">
        <v>1</v>
      </c>
      <c r="H11" s="59">
        <v>0</v>
      </c>
      <c r="I11" s="59">
        <v>1</v>
      </c>
      <c r="J11" s="59">
        <v>1</v>
      </c>
      <c r="K11" s="59">
        <v>0</v>
      </c>
      <c r="L11" s="59">
        <v>0</v>
      </c>
      <c r="M11" s="59">
        <v>0</v>
      </c>
      <c r="N11" s="59">
        <f t="shared" si="0"/>
        <v>3</v>
      </c>
      <c r="O11" s="59">
        <f t="shared" si="1"/>
        <v>7</v>
      </c>
      <c r="P11" s="59">
        <f t="shared" si="2"/>
        <v>10</v>
      </c>
      <c r="Q11" s="287" t="s">
        <v>362</v>
      </c>
    </row>
    <row r="12" spans="1:17" s="9" customFormat="1" ht="19.5" customHeight="1">
      <c r="A12" s="98" t="s">
        <v>35</v>
      </c>
      <c r="B12" s="141">
        <v>4</v>
      </c>
      <c r="C12" s="141">
        <v>3</v>
      </c>
      <c r="D12" s="141">
        <v>1</v>
      </c>
      <c r="E12" s="141">
        <v>0</v>
      </c>
      <c r="F12" s="141">
        <v>3</v>
      </c>
      <c r="G12" s="141">
        <v>0</v>
      </c>
      <c r="H12" s="141">
        <v>5</v>
      </c>
      <c r="I12" s="141">
        <v>0</v>
      </c>
      <c r="J12" s="141">
        <v>6</v>
      </c>
      <c r="K12" s="141">
        <v>4</v>
      </c>
      <c r="L12" s="141">
        <v>0</v>
      </c>
      <c r="M12" s="141">
        <v>0</v>
      </c>
      <c r="N12" s="59">
        <f t="shared" si="0"/>
        <v>19</v>
      </c>
      <c r="O12" s="59">
        <f t="shared" si="1"/>
        <v>7</v>
      </c>
      <c r="P12" s="59">
        <f t="shared" si="2"/>
        <v>26</v>
      </c>
      <c r="Q12" s="287" t="s">
        <v>363</v>
      </c>
    </row>
    <row r="13" spans="1:17" s="9" customFormat="1" ht="19.5" customHeight="1">
      <c r="A13" s="98" t="s">
        <v>25</v>
      </c>
      <c r="B13" s="59">
        <v>10</v>
      </c>
      <c r="C13" s="59">
        <v>19</v>
      </c>
      <c r="D13" s="59">
        <v>16</v>
      </c>
      <c r="E13" s="59">
        <v>12</v>
      </c>
      <c r="F13" s="59">
        <v>5</v>
      </c>
      <c r="G13" s="59">
        <v>6</v>
      </c>
      <c r="H13" s="59">
        <v>5</v>
      </c>
      <c r="I13" s="59">
        <v>19</v>
      </c>
      <c r="J13" s="59">
        <v>10</v>
      </c>
      <c r="K13" s="59">
        <v>22</v>
      </c>
      <c r="L13" s="59">
        <v>5</v>
      </c>
      <c r="M13" s="59">
        <v>20</v>
      </c>
      <c r="N13" s="59">
        <f t="shared" si="0"/>
        <v>51</v>
      </c>
      <c r="O13" s="59">
        <f t="shared" si="1"/>
        <v>98</v>
      </c>
      <c r="P13" s="59">
        <f t="shared" si="2"/>
        <v>149</v>
      </c>
      <c r="Q13" s="287" t="s">
        <v>364</v>
      </c>
    </row>
    <row r="14" spans="1:17" s="9" customFormat="1" ht="19.5" customHeight="1">
      <c r="A14" s="98" t="s">
        <v>26</v>
      </c>
      <c r="B14" s="59">
        <v>7</v>
      </c>
      <c r="C14" s="59">
        <v>6</v>
      </c>
      <c r="D14" s="59">
        <v>5</v>
      </c>
      <c r="E14" s="59">
        <v>11</v>
      </c>
      <c r="F14" s="59">
        <v>4</v>
      </c>
      <c r="G14" s="59">
        <v>7</v>
      </c>
      <c r="H14" s="59">
        <v>2</v>
      </c>
      <c r="I14" s="59">
        <v>3</v>
      </c>
      <c r="J14" s="59">
        <v>8</v>
      </c>
      <c r="K14" s="59">
        <v>6</v>
      </c>
      <c r="L14" s="59">
        <v>1</v>
      </c>
      <c r="M14" s="59">
        <v>1</v>
      </c>
      <c r="N14" s="59">
        <f t="shared" si="0"/>
        <v>27</v>
      </c>
      <c r="O14" s="59">
        <f t="shared" si="1"/>
        <v>34</v>
      </c>
      <c r="P14" s="59">
        <f t="shared" si="2"/>
        <v>61</v>
      </c>
      <c r="Q14" s="287" t="s">
        <v>366</v>
      </c>
    </row>
    <row r="15" spans="1:17" s="9" customFormat="1" ht="19.5" customHeight="1">
      <c r="A15" s="98" t="s">
        <v>27</v>
      </c>
      <c r="B15" s="141">
        <v>3</v>
      </c>
      <c r="C15" s="141">
        <v>5</v>
      </c>
      <c r="D15" s="141">
        <v>1</v>
      </c>
      <c r="E15" s="141">
        <v>2</v>
      </c>
      <c r="F15" s="141">
        <v>2</v>
      </c>
      <c r="G15" s="141">
        <v>2</v>
      </c>
      <c r="H15" s="141">
        <v>1</v>
      </c>
      <c r="I15" s="141">
        <v>2</v>
      </c>
      <c r="J15" s="141">
        <v>4</v>
      </c>
      <c r="K15" s="141">
        <v>1</v>
      </c>
      <c r="L15" s="141">
        <v>0</v>
      </c>
      <c r="M15" s="141">
        <v>0</v>
      </c>
      <c r="N15" s="59">
        <f t="shared" si="0"/>
        <v>11</v>
      </c>
      <c r="O15" s="59">
        <f t="shared" si="1"/>
        <v>12</v>
      </c>
      <c r="P15" s="59">
        <f t="shared" si="2"/>
        <v>23</v>
      </c>
      <c r="Q15" s="287" t="s">
        <v>367</v>
      </c>
    </row>
    <row r="16" spans="1:17" s="9" customFormat="1" ht="19.5" customHeight="1">
      <c r="A16" s="98" t="s">
        <v>28</v>
      </c>
      <c r="B16" s="141">
        <v>2</v>
      </c>
      <c r="C16" s="141">
        <v>6</v>
      </c>
      <c r="D16" s="141">
        <v>1</v>
      </c>
      <c r="E16" s="141">
        <v>2</v>
      </c>
      <c r="F16" s="141">
        <v>8</v>
      </c>
      <c r="G16" s="141">
        <v>3</v>
      </c>
      <c r="H16" s="141">
        <v>4</v>
      </c>
      <c r="I16" s="141">
        <v>2</v>
      </c>
      <c r="J16" s="141">
        <v>8</v>
      </c>
      <c r="K16" s="141">
        <v>3</v>
      </c>
      <c r="L16" s="141">
        <v>0</v>
      </c>
      <c r="M16" s="141">
        <v>1</v>
      </c>
      <c r="N16" s="59">
        <f t="shared" si="0"/>
        <v>23</v>
      </c>
      <c r="O16" s="59">
        <f t="shared" si="1"/>
        <v>17</v>
      </c>
      <c r="P16" s="59">
        <f t="shared" si="2"/>
        <v>40</v>
      </c>
      <c r="Q16" s="287" t="s">
        <v>368</v>
      </c>
    </row>
    <row r="17" spans="1:17" s="9" customFormat="1" ht="19.5" customHeight="1">
      <c r="A17" s="99" t="s">
        <v>17</v>
      </c>
      <c r="B17" s="59">
        <v>8</v>
      </c>
      <c r="C17" s="59">
        <v>12</v>
      </c>
      <c r="D17" s="59">
        <v>2</v>
      </c>
      <c r="E17" s="59">
        <v>1</v>
      </c>
      <c r="F17" s="59">
        <v>3</v>
      </c>
      <c r="G17" s="59">
        <v>4</v>
      </c>
      <c r="H17" s="59">
        <v>3</v>
      </c>
      <c r="I17" s="59">
        <v>3</v>
      </c>
      <c r="J17" s="59">
        <v>1</v>
      </c>
      <c r="K17" s="59">
        <v>13</v>
      </c>
      <c r="L17" s="59">
        <v>5</v>
      </c>
      <c r="M17" s="59">
        <v>6</v>
      </c>
      <c r="N17" s="59">
        <f t="shared" si="0"/>
        <v>22</v>
      </c>
      <c r="O17" s="59">
        <f t="shared" si="1"/>
        <v>39</v>
      </c>
      <c r="P17" s="59">
        <f t="shared" si="2"/>
        <v>61</v>
      </c>
      <c r="Q17" s="287" t="s">
        <v>369</v>
      </c>
    </row>
    <row r="18" spans="1:17" s="9" customFormat="1" ht="19.5" customHeight="1">
      <c r="A18" s="99" t="s">
        <v>18</v>
      </c>
      <c r="B18" s="141">
        <v>7</v>
      </c>
      <c r="C18" s="141">
        <v>2</v>
      </c>
      <c r="D18" s="141">
        <v>2</v>
      </c>
      <c r="E18" s="141">
        <v>2</v>
      </c>
      <c r="F18" s="141">
        <v>2</v>
      </c>
      <c r="G18" s="141">
        <v>2</v>
      </c>
      <c r="H18" s="141">
        <v>0</v>
      </c>
      <c r="I18" s="141">
        <v>2</v>
      </c>
      <c r="J18" s="141">
        <v>4</v>
      </c>
      <c r="K18" s="141">
        <v>3</v>
      </c>
      <c r="L18" s="141">
        <v>0</v>
      </c>
      <c r="M18" s="141">
        <v>0</v>
      </c>
      <c r="N18" s="59">
        <f t="shared" si="0"/>
        <v>15</v>
      </c>
      <c r="O18" s="59">
        <f t="shared" si="1"/>
        <v>11</v>
      </c>
      <c r="P18" s="59">
        <f t="shared" si="2"/>
        <v>26</v>
      </c>
      <c r="Q18" s="287" t="s">
        <v>370</v>
      </c>
    </row>
    <row r="19" spans="1:17" s="9" customFormat="1" ht="19.5" customHeight="1">
      <c r="A19" s="98" t="s">
        <v>29</v>
      </c>
      <c r="B19" s="59">
        <v>8</v>
      </c>
      <c r="C19" s="59">
        <v>12</v>
      </c>
      <c r="D19" s="59">
        <v>8</v>
      </c>
      <c r="E19" s="59">
        <v>2</v>
      </c>
      <c r="F19" s="59">
        <v>8</v>
      </c>
      <c r="G19" s="59">
        <v>2</v>
      </c>
      <c r="H19" s="59">
        <v>2</v>
      </c>
      <c r="I19" s="59">
        <v>3</v>
      </c>
      <c r="J19" s="59">
        <v>4</v>
      </c>
      <c r="K19" s="59">
        <v>10</v>
      </c>
      <c r="L19" s="59">
        <v>1</v>
      </c>
      <c r="M19" s="59">
        <v>3</v>
      </c>
      <c r="N19" s="59">
        <f t="shared" si="0"/>
        <v>31</v>
      </c>
      <c r="O19" s="59">
        <f t="shared" si="1"/>
        <v>32</v>
      </c>
      <c r="P19" s="59">
        <f t="shared" si="2"/>
        <v>63</v>
      </c>
      <c r="Q19" s="287" t="s">
        <v>371</v>
      </c>
    </row>
    <row r="20" spans="1:17" s="9" customFormat="1" ht="19.5" customHeight="1">
      <c r="A20" s="98" t="s">
        <v>30</v>
      </c>
      <c r="B20" s="141">
        <v>1</v>
      </c>
      <c r="C20" s="141">
        <v>7</v>
      </c>
      <c r="D20" s="141">
        <v>1</v>
      </c>
      <c r="E20" s="141">
        <v>3</v>
      </c>
      <c r="F20" s="141">
        <v>5</v>
      </c>
      <c r="G20" s="141">
        <v>2</v>
      </c>
      <c r="H20" s="141">
        <v>2</v>
      </c>
      <c r="I20" s="141">
        <v>6</v>
      </c>
      <c r="J20" s="141">
        <v>3</v>
      </c>
      <c r="K20" s="141">
        <v>4</v>
      </c>
      <c r="L20" s="141">
        <v>1</v>
      </c>
      <c r="M20" s="141">
        <v>0</v>
      </c>
      <c r="N20" s="59">
        <f t="shared" si="0"/>
        <v>13</v>
      </c>
      <c r="O20" s="59">
        <f t="shared" si="1"/>
        <v>22</v>
      </c>
      <c r="P20" s="59">
        <f t="shared" si="2"/>
        <v>35</v>
      </c>
      <c r="Q20" s="287" t="s">
        <v>372</v>
      </c>
    </row>
    <row r="21" spans="1:17" s="9" customFormat="1" ht="19.5" customHeight="1">
      <c r="A21" s="98" t="s">
        <v>31</v>
      </c>
      <c r="B21" s="59">
        <v>7</v>
      </c>
      <c r="C21" s="59">
        <v>1</v>
      </c>
      <c r="D21" s="59">
        <v>1</v>
      </c>
      <c r="E21" s="59">
        <v>0</v>
      </c>
      <c r="F21" s="59">
        <v>0</v>
      </c>
      <c r="G21" s="59">
        <v>1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1</v>
      </c>
      <c r="N21" s="59">
        <f t="shared" si="0"/>
        <v>8</v>
      </c>
      <c r="O21" s="59">
        <f t="shared" si="1"/>
        <v>3</v>
      </c>
      <c r="P21" s="59">
        <f t="shared" si="2"/>
        <v>11</v>
      </c>
      <c r="Q21" s="334" t="s">
        <v>373</v>
      </c>
    </row>
    <row r="22" spans="1:17" s="9" customFormat="1" ht="19.5" customHeight="1" thickBot="1">
      <c r="A22" s="138" t="s">
        <v>700</v>
      </c>
      <c r="B22" s="139">
        <v>2</v>
      </c>
      <c r="C22" s="139">
        <v>8</v>
      </c>
      <c r="D22" s="139">
        <v>0</v>
      </c>
      <c r="E22" s="139">
        <v>0</v>
      </c>
      <c r="F22" s="139">
        <v>0</v>
      </c>
      <c r="G22" s="139">
        <v>4</v>
      </c>
      <c r="H22" s="139">
        <v>0</v>
      </c>
      <c r="I22" s="139">
        <v>3</v>
      </c>
      <c r="J22" s="139">
        <v>2</v>
      </c>
      <c r="K22" s="139">
        <v>5</v>
      </c>
      <c r="L22" s="139">
        <v>0</v>
      </c>
      <c r="M22" s="139">
        <v>0</v>
      </c>
      <c r="N22" s="140">
        <f t="shared" si="0"/>
        <v>4</v>
      </c>
      <c r="O22" s="140">
        <f t="shared" si="1"/>
        <v>20</v>
      </c>
      <c r="P22" s="140">
        <f t="shared" si="2"/>
        <v>24</v>
      </c>
      <c r="Q22" s="276" t="s">
        <v>698</v>
      </c>
    </row>
    <row r="23" spans="1:17" s="9" customFormat="1" ht="19.5" customHeight="1" thickBot="1" thickTop="1">
      <c r="A23" s="101" t="s">
        <v>0</v>
      </c>
      <c r="B23" s="102">
        <f>SUM(B9:B22)</f>
        <v>69</v>
      </c>
      <c r="C23" s="102">
        <f aca="true" t="shared" si="3" ref="C23:P23">SUM(C9:C22)</f>
        <v>93</v>
      </c>
      <c r="D23" s="102">
        <f t="shared" si="3"/>
        <v>39</v>
      </c>
      <c r="E23" s="102">
        <f t="shared" si="3"/>
        <v>43</v>
      </c>
      <c r="F23" s="102">
        <f t="shared" si="3"/>
        <v>42</v>
      </c>
      <c r="G23" s="102">
        <f t="shared" si="3"/>
        <v>39</v>
      </c>
      <c r="H23" s="102">
        <f t="shared" si="3"/>
        <v>26</v>
      </c>
      <c r="I23" s="102">
        <f t="shared" si="3"/>
        <v>48</v>
      </c>
      <c r="J23" s="102">
        <f t="shared" si="3"/>
        <v>60</v>
      </c>
      <c r="K23" s="102">
        <f t="shared" si="3"/>
        <v>78</v>
      </c>
      <c r="L23" s="102">
        <f t="shared" si="3"/>
        <v>13</v>
      </c>
      <c r="M23" s="102">
        <f t="shared" si="3"/>
        <v>32</v>
      </c>
      <c r="N23" s="102">
        <f t="shared" si="3"/>
        <v>249</v>
      </c>
      <c r="O23" s="102">
        <f t="shared" si="3"/>
        <v>333</v>
      </c>
      <c r="P23" s="102">
        <f t="shared" si="3"/>
        <v>582</v>
      </c>
      <c r="Q23" s="285" t="s">
        <v>374</v>
      </c>
    </row>
    <row r="24" spans="1:16" ht="12.75" hidden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3"/>
    </row>
    <row r="25" spans="1:16" ht="12.75" hidden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3"/>
    </row>
    <row r="26" spans="1:16" ht="12.75" hidden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/>
      <c r="P26" s="13"/>
    </row>
    <row r="27" ht="12.75" hidden="1"/>
    <row r="28" ht="12.75" hidden="1"/>
    <row r="29" ht="12.75" hidden="1"/>
    <row r="30" ht="12.75" hidden="1"/>
    <row r="31" ht="12.75" hidden="1"/>
    <row r="32" spans="1:3" ht="21.75" thickTop="1">
      <c r="A32" s="501" t="s">
        <v>684</v>
      </c>
      <c r="B32" s="501"/>
      <c r="C32" s="501"/>
    </row>
  </sheetData>
  <sheetProtection/>
  <mergeCells count="20">
    <mergeCell ref="A32:C32"/>
    <mergeCell ref="A2:Q2"/>
    <mergeCell ref="B5:C5"/>
    <mergeCell ref="H6:I6"/>
    <mergeCell ref="J6:K6"/>
    <mergeCell ref="F5:G5"/>
    <mergeCell ref="H5:I5"/>
    <mergeCell ref="J5:K5"/>
    <mergeCell ref="Q5:Q8"/>
    <mergeCell ref="A3:Q3"/>
    <mergeCell ref="P4:Q4"/>
    <mergeCell ref="N5:P5"/>
    <mergeCell ref="L5:M5"/>
    <mergeCell ref="N6:P6"/>
    <mergeCell ref="L6:M6"/>
    <mergeCell ref="A5:A8"/>
    <mergeCell ref="D5:E5"/>
    <mergeCell ref="B6:C6"/>
    <mergeCell ref="D6:E6"/>
    <mergeCell ref="F6:G6"/>
  </mergeCells>
  <printOptions horizontalCentered="1"/>
  <pageMargins left="1" right="1" top="1" bottom="1" header="1" footer="1"/>
  <pageSetup horizontalDpi="600" verticalDpi="600" orientation="landscape" paperSize="9" scale="85" r:id="rId1"/>
  <headerFooter alignWithMargins="0">
    <oddFooter>&amp;C&amp;"Arial,Bold"&amp;12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23"/>
  <sheetViews>
    <sheetView rightToLeft="1" view="pageBreakPreview" zoomScale="75" zoomScaleNormal="79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11.8515625" style="0" customWidth="1"/>
    <col min="2" max="3" width="8.00390625" style="0" customWidth="1"/>
    <col min="4" max="4" width="7.421875" style="0" customWidth="1"/>
    <col min="5" max="6" width="8.57421875" style="0" customWidth="1"/>
    <col min="7" max="7" width="8.140625" style="0" customWidth="1"/>
    <col min="8" max="10" width="8.00390625" style="0" customWidth="1"/>
    <col min="11" max="11" width="7.28125" style="0" customWidth="1"/>
    <col min="12" max="12" width="8.00390625" style="0" customWidth="1"/>
    <col min="13" max="13" width="7.8515625" style="0" customWidth="1"/>
    <col min="14" max="14" width="8.140625" style="0" customWidth="1"/>
    <col min="15" max="15" width="7.8515625" style="0" customWidth="1"/>
    <col min="16" max="16" width="8.57421875" style="0" customWidth="1"/>
    <col min="17" max="17" width="16.00390625" style="0" customWidth="1"/>
  </cols>
  <sheetData>
    <row r="1" spans="1:16" s="3" customFormat="1" ht="28.5" customHeight="1">
      <c r="A1" s="477" t="s">
        <v>271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7" s="3" customFormat="1" ht="30.75" customHeight="1">
      <c r="A2" s="585" t="s">
        <v>591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</row>
    <row r="3" spans="1:17" s="3" customFormat="1" ht="24.75" customHeight="1" thickBot="1">
      <c r="A3" s="587" t="s">
        <v>325</v>
      </c>
      <c r="B3" s="587"/>
      <c r="C3" s="587"/>
      <c r="D3" s="587"/>
      <c r="E3" s="587"/>
      <c r="F3" s="587"/>
      <c r="G3" s="587"/>
      <c r="H3" s="587"/>
      <c r="I3" s="587"/>
      <c r="J3" s="57"/>
      <c r="K3" s="57"/>
      <c r="L3" s="57"/>
      <c r="M3" s="57"/>
      <c r="N3" s="57"/>
      <c r="O3" s="516" t="s">
        <v>457</v>
      </c>
      <c r="P3" s="516"/>
      <c r="Q3" s="516"/>
    </row>
    <row r="4" spans="1:17" ht="19.5" customHeight="1" thickTop="1">
      <c r="A4" s="469" t="s">
        <v>1</v>
      </c>
      <c r="B4" s="533" t="s">
        <v>22</v>
      </c>
      <c r="C4" s="533"/>
      <c r="D4" s="533" t="s">
        <v>3</v>
      </c>
      <c r="E4" s="533"/>
      <c r="F4" s="533" t="s">
        <v>4</v>
      </c>
      <c r="G4" s="533"/>
      <c r="H4" s="533" t="s">
        <v>5</v>
      </c>
      <c r="I4" s="533"/>
      <c r="J4" s="533" t="s">
        <v>6</v>
      </c>
      <c r="K4" s="533"/>
      <c r="L4" s="533" t="s">
        <v>7</v>
      </c>
      <c r="M4" s="533"/>
      <c r="N4" s="533" t="s">
        <v>8</v>
      </c>
      <c r="O4" s="533"/>
      <c r="P4" s="533"/>
      <c r="Q4" s="533" t="s">
        <v>360</v>
      </c>
    </row>
    <row r="5" spans="1:17" ht="19.5" customHeight="1">
      <c r="A5" s="470"/>
      <c r="B5" s="586" t="s">
        <v>405</v>
      </c>
      <c r="C5" s="586"/>
      <c r="D5" s="586" t="s">
        <v>406</v>
      </c>
      <c r="E5" s="586"/>
      <c r="F5" s="586" t="s">
        <v>407</v>
      </c>
      <c r="G5" s="586"/>
      <c r="H5" s="586" t="s">
        <v>408</v>
      </c>
      <c r="I5" s="586"/>
      <c r="J5" s="586" t="s">
        <v>409</v>
      </c>
      <c r="K5" s="586"/>
      <c r="L5" s="586" t="s">
        <v>455</v>
      </c>
      <c r="M5" s="586"/>
      <c r="N5" s="586" t="s">
        <v>374</v>
      </c>
      <c r="O5" s="586"/>
      <c r="P5" s="374"/>
      <c r="Q5" s="534"/>
    </row>
    <row r="6" spans="1:17" ht="19.5" customHeight="1">
      <c r="A6" s="470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106" t="s">
        <v>41</v>
      </c>
      <c r="Q6" s="534"/>
    </row>
    <row r="7" spans="1:17" ht="19.5" customHeight="1" thickBot="1">
      <c r="A7" s="144"/>
      <c r="B7" s="120" t="s">
        <v>392</v>
      </c>
      <c r="C7" s="120" t="s">
        <v>393</v>
      </c>
      <c r="D7" s="357" t="s">
        <v>392</v>
      </c>
      <c r="E7" s="357" t="s">
        <v>393</v>
      </c>
      <c r="F7" s="357" t="s">
        <v>392</v>
      </c>
      <c r="G7" s="357" t="s">
        <v>393</v>
      </c>
      <c r="H7" s="357" t="s">
        <v>392</v>
      </c>
      <c r="I7" s="357" t="s">
        <v>393</v>
      </c>
      <c r="J7" s="357" t="s">
        <v>392</v>
      </c>
      <c r="K7" s="357" t="s">
        <v>393</v>
      </c>
      <c r="L7" s="357" t="s">
        <v>392</v>
      </c>
      <c r="M7" s="357" t="s">
        <v>393</v>
      </c>
      <c r="N7" s="357" t="s">
        <v>392</v>
      </c>
      <c r="O7" s="357" t="s">
        <v>393</v>
      </c>
      <c r="P7" s="120" t="s">
        <v>394</v>
      </c>
      <c r="Q7" s="535"/>
    </row>
    <row r="8" spans="1:17" ht="19.5" customHeight="1" thickBot="1" thickTop="1">
      <c r="A8" s="136" t="s">
        <v>354</v>
      </c>
      <c r="B8" s="103">
        <v>7</v>
      </c>
      <c r="C8" s="103">
        <v>10</v>
      </c>
      <c r="D8" s="103">
        <v>1</v>
      </c>
      <c r="E8" s="103">
        <v>5</v>
      </c>
      <c r="F8" s="103">
        <v>0</v>
      </c>
      <c r="G8" s="103">
        <v>3</v>
      </c>
      <c r="H8" s="103">
        <v>0</v>
      </c>
      <c r="I8" s="103">
        <v>0</v>
      </c>
      <c r="J8" s="103">
        <v>3</v>
      </c>
      <c r="K8" s="103">
        <v>4</v>
      </c>
      <c r="L8" s="103">
        <v>0</v>
      </c>
      <c r="M8" s="103">
        <v>0</v>
      </c>
      <c r="N8" s="87">
        <f>SUM(L8,J8,H8,F8,D8,B8)</f>
        <v>11</v>
      </c>
      <c r="O8" s="87">
        <f>SUM(M8,K8,I8,G8,E8,C8)</f>
        <v>22</v>
      </c>
      <c r="P8" s="103">
        <f>SUM(N8:O8)</f>
        <v>33</v>
      </c>
      <c r="Q8" s="346" t="s">
        <v>361</v>
      </c>
    </row>
    <row r="9" spans="1:17" ht="19.5" customHeight="1" thickTop="1">
      <c r="A9" s="445" t="s">
        <v>311</v>
      </c>
      <c r="B9" s="72">
        <v>1</v>
      </c>
      <c r="C9" s="72">
        <v>0</v>
      </c>
      <c r="D9" s="72">
        <v>0</v>
      </c>
      <c r="E9" s="72">
        <v>0</v>
      </c>
      <c r="F9" s="72">
        <v>2</v>
      </c>
      <c r="G9" s="72">
        <v>2</v>
      </c>
      <c r="H9" s="72">
        <v>2</v>
      </c>
      <c r="I9" s="72">
        <v>4</v>
      </c>
      <c r="J9" s="72">
        <v>6</v>
      </c>
      <c r="K9" s="72">
        <v>3</v>
      </c>
      <c r="L9" s="72">
        <v>0</v>
      </c>
      <c r="M9" s="72">
        <v>0</v>
      </c>
      <c r="N9" s="89">
        <f aca="true" t="shared" si="0" ref="N9:N21">SUM(L9,J9,H9,F9,D9,B9)</f>
        <v>11</v>
      </c>
      <c r="O9" s="89">
        <f aca="true" t="shared" si="1" ref="O9:O21">SUM(M9,K9,I9,G9,E9,C9)</f>
        <v>9</v>
      </c>
      <c r="P9" s="72">
        <f aca="true" t="shared" si="2" ref="P9:P21">SUM(N9:O9)</f>
        <v>20</v>
      </c>
      <c r="Q9" s="275" t="s">
        <v>701</v>
      </c>
    </row>
    <row r="10" spans="1:17" ht="19.5" customHeight="1">
      <c r="A10" s="80" t="s">
        <v>24</v>
      </c>
      <c r="B10" s="72">
        <v>3</v>
      </c>
      <c r="C10" s="72">
        <v>2</v>
      </c>
      <c r="D10" s="72">
        <v>0</v>
      </c>
      <c r="E10" s="72">
        <v>4</v>
      </c>
      <c r="F10" s="72">
        <v>0</v>
      </c>
      <c r="G10" s="72">
        <v>1</v>
      </c>
      <c r="H10" s="72">
        <v>0</v>
      </c>
      <c r="I10" s="72">
        <v>1</v>
      </c>
      <c r="J10" s="72">
        <v>1</v>
      </c>
      <c r="K10" s="72"/>
      <c r="L10" s="72">
        <v>0</v>
      </c>
      <c r="M10" s="72">
        <v>0</v>
      </c>
      <c r="N10" s="89">
        <f t="shared" si="0"/>
        <v>4</v>
      </c>
      <c r="O10" s="89">
        <f t="shared" si="1"/>
        <v>8</v>
      </c>
      <c r="P10" s="72">
        <f t="shared" si="2"/>
        <v>12</v>
      </c>
      <c r="Q10" s="308" t="s">
        <v>362</v>
      </c>
    </row>
    <row r="11" spans="1:17" ht="19.5" customHeight="1">
      <c r="A11" s="80" t="s">
        <v>35</v>
      </c>
      <c r="B11" s="72">
        <v>4</v>
      </c>
      <c r="C11" s="72">
        <v>3</v>
      </c>
      <c r="D11" s="72">
        <v>1</v>
      </c>
      <c r="E11" s="72">
        <v>0</v>
      </c>
      <c r="F11" s="72">
        <v>3</v>
      </c>
      <c r="G11" s="72">
        <v>0</v>
      </c>
      <c r="H11" s="72">
        <v>6</v>
      </c>
      <c r="I11" s="72">
        <v>0</v>
      </c>
      <c r="J11" s="72">
        <v>6</v>
      </c>
      <c r="K11" s="72">
        <v>4</v>
      </c>
      <c r="L11" s="72">
        <v>0</v>
      </c>
      <c r="M11" s="72">
        <v>0</v>
      </c>
      <c r="N11" s="89">
        <f t="shared" si="0"/>
        <v>20</v>
      </c>
      <c r="O11" s="89">
        <f t="shared" si="1"/>
        <v>7</v>
      </c>
      <c r="P11" s="72">
        <f t="shared" si="2"/>
        <v>27</v>
      </c>
      <c r="Q11" s="308" t="s">
        <v>363</v>
      </c>
    </row>
    <row r="12" spans="1:17" ht="19.5" customHeight="1">
      <c r="A12" s="80" t="s">
        <v>25</v>
      </c>
      <c r="B12" s="72">
        <v>10</v>
      </c>
      <c r="C12" s="72">
        <v>19</v>
      </c>
      <c r="D12" s="72">
        <v>16</v>
      </c>
      <c r="E12" s="72">
        <v>12</v>
      </c>
      <c r="F12" s="72">
        <v>5</v>
      </c>
      <c r="G12" s="72">
        <v>6</v>
      </c>
      <c r="H12" s="72">
        <v>5</v>
      </c>
      <c r="I12" s="72">
        <v>19</v>
      </c>
      <c r="J12" s="72">
        <v>10</v>
      </c>
      <c r="K12" s="72">
        <v>22</v>
      </c>
      <c r="L12" s="72">
        <v>5</v>
      </c>
      <c r="M12" s="72">
        <v>20</v>
      </c>
      <c r="N12" s="89">
        <f t="shared" si="0"/>
        <v>51</v>
      </c>
      <c r="O12" s="89">
        <f t="shared" si="1"/>
        <v>98</v>
      </c>
      <c r="P12" s="72">
        <f t="shared" si="2"/>
        <v>149</v>
      </c>
      <c r="Q12" s="308" t="s">
        <v>364</v>
      </c>
    </row>
    <row r="13" spans="1:17" ht="19.5" customHeight="1">
      <c r="A13" s="80" t="s">
        <v>26</v>
      </c>
      <c r="B13" s="72">
        <v>7</v>
      </c>
      <c r="C13" s="72">
        <v>6</v>
      </c>
      <c r="D13" s="72">
        <v>5</v>
      </c>
      <c r="E13" s="72">
        <v>11</v>
      </c>
      <c r="F13" s="72">
        <v>4</v>
      </c>
      <c r="G13" s="72">
        <v>7</v>
      </c>
      <c r="H13" s="72">
        <v>2</v>
      </c>
      <c r="I13" s="72">
        <v>3</v>
      </c>
      <c r="J13" s="72">
        <v>8</v>
      </c>
      <c r="K13" s="72">
        <v>6</v>
      </c>
      <c r="L13" s="72">
        <v>1</v>
      </c>
      <c r="M13" s="72">
        <v>1</v>
      </c>
      <c r="N13" s="89">
        <f t="shared" si="0"/>
        <v>27</v>
      </c>
      <c r="O13" s="89">
        <f t="shared" si="1"/>
        <v>34</v>
      </c>
      <c r="P13" s="72">
        <f t="shared" si="2"/>
        <v>61</v>
      </c>
      <c r="Q13" s="308" t="s">
        <v>366</v>
      </c>
    </row>
    <row r="14" spans="1:17" ht="19.5" customHeight="1">
      <c r="A14" s="80" t="s">
        <v>27</v>
      </c>
      <c r="B14" s="142">
        <v>4</v>
      </c>
      <c r="C14" s="142">
        <v>5</v>
      </c>
      <c r="D14" s="142">
        <v>0</v>
      </c>
      <c r="E14" s="142">
        <v>2</v>
      </c>
      <c r="F14" s="142">
        <v>2</v>
      </c>
      <c r="G14" s="142">
        <v>2</v>
      </c>
      <c r="H14" s="142">
        <v>2</v>
      </c>
      <c r="I14" s="142">
        <v>2</v>
      </c>
      <c r="J14" s="142">
        <v>3</v>
      </c>
      <c r="K14" s="142">
        <v>1</v>
      </c>
      <c r="L14" s="142">
        <v>0</v>
      </c>
      <c r="M14" s="142">
        <v>0</v>
      </c>
      <c r="N14" s="89">
        <f t="shared" si="0"/>
        <v>11</v>
      </c>
      <c r="O14" s="89">
        <f t="shared" si="1"/>
        <v>12</v>
      </c>
      <c r="P14" s="72">
        <f t="shared" si="2"/>
        <v>23</v>
      </c>
      <c r="Q14" s="308" t="s">
        <v>367</v>
      </c>
    </row>
    <row r="15" spans="1:17" ht="19.5" customHeight="1">
      <c r="A15" s="80" t="s">
        <v>28</v>
      </c>
      <c r="B15" s="72">
        <v>2</v>
      </c>
      <c r="C15" s="72">
        <v>6</v>
      </c>
      <c r="D15" s="72">
        <v>1</v>
      </c>
      <c r="E15" s="72">
        <v>2</v>
      </c>
      <c r="F15" s="72">
        <v>8</v>
      </c>
      <c r="G15" s="72">
        <v>3</v>
      </c>
      <c r="H15" s="72">
        <v>4</v>
      </c>
      <c r="I15" s="72">
        <v>2</v>
      </c>
      <c r="J15" s="72">
        <v>8</v>
      </c>
      <c r="K15" s="72">
        <v>3</v>
      </c>
      <c r="L15" s="72">
        <v>0</v>
      </c>
      <c r="M15" s="72">
        <v>1</v>
      </c>
      <c r="N15" s="89">
        <f t="shared" si="0"/>
        <v>23</v>
      </c>
      <c r="O15" s="89">
        <f t="shared" si="1"/>
        <v>17</v>
      </c>
      <c r="P15" s="72">
        <f t="shared" si="2"/>
        <v>40</v>
      </c>
      <c r="Q15" s="308" t="s">
        <v>368</v>
      </c>
    </row>
    <row r="16" spans="1:17" ht="19.5" customHeight="1">
      <c r="A16" s="143" t="s">
        <v>17</v>
      </c>
      <c r="B16" s="72">
        <v>8</v>
      </c>
      <c r="C16" s="72">
        <v>12</v>
      </c>
      <c r="D16" s="72">
        <v>2</v>
      </c>
      <c r="E16" s="72">
        <v>1</v>
      </c>
      <c r="F16" s="72">
        <v>3</v>
      </c>
      <c r="G16" s="72">
        <v>4</v>
      </c>
      <c r="H16" s="72">
        <v>3</v>
      </c>
      <c r="I16" s="72">
        <v>6</v>
      </c>
      <c r="J16" s="72">
        <v>1</v>
      </c>
      <c r="K16" s="72">
        <v>13</v>
      </c>
      <c r="L16" s="72">
        <v>5</v>
      </c>
      <c r="M16" s="72">
        <v>6</v>
      </c>
      <c r="N16" s="89">
        <f t="shared" si="0"/>
        <v>22</v>
      </c>
      <c r="O16" s="89">
        <f t="shared" si="1"/>
        <v>42</v>
      </c>
      <c r="P16" s="72">
        <f t="shared" si="2"/>
        <v>64</v>
      </c>
      <c r="Q16" s="308" t="s">
        <v>369</v>
      </c>
    </row>
    <row r="17" spans="1:17" ht="19.5" customHeight="1">
      <c r="A17" s="80" t="s">
        <v>18</v>
      </c>
      <c r="B17" s="72">
        <v>7</v>
      </c>
      <c r="C17" s="72">
        <v>2</v>
      </c>
      <c r="D17" s="72">
        <v>2</v>
      </c>
      <c r="E17" s="72">
        <v>2</v>
      </c>
      <c r="F17" s="72">
        <v>2</v>
      </c>
      <c r="G17" s="72">
        <v>2</v>
      </c>
      <c r="H17" s="72">
        <v>0</v>
      </c>
      <c r="I17" s="72">
        <v>2</v>
      </c>
      <c r="J17" s="72">
        <v>4</v>
      </c>
      <c r="K17" s="72">
        <v>3</v>
      </c>
      <c r="L17" s="72">
        <v>0</v>
      </c>
      <c r="M17" s="72">
        <v>0</v>
      </c>
      <c r="N17" s="89">
        <f t="shared" si="0"/>
        <v>15</v>
      </c>
      <c r="O17" s="89">
        <f t="shared" si="1"/>
        <v>11</v>
      </c>
      <c r="P17" s="72">
        <f t="shared" si="2"/>
        <v>26</v>
      </c>
      <c r="Q17" s="308" t="s">
        <v>370</v>
      </c>
    </row>
    <row r="18" spans="1:17" ht="19.5" customHeight="1">
      <c r="A18" s="80" t="s">
        <v>29</v>
      </c>
      <c r="B18" s="72">
        <v>8</v>
      </c>
      <c r="C18" s="72">
        <v>12</v>
      </c>
      <c r="D18" s="72">
        <v>8</v>
      </c>
      <c r="E18" s="72">
        <v>2</v>
      </c>
      <c r="F18" s="72">
        <v>8</v>
      </c>
      <c r="G18" s="72">
        <v>2</v>
      </c>
      <c r="H18" s="72">
        <v>2</v>
      </c>
      <c r="I18" s="72">
        <v>3</v>
      </c>
      <c r="J18" s="72">
        <v>4</v>
      </c>
      <c r="K18" s="72">
        <v>10</v>
      </c>
      <c r="L18" s="72">
        <v>1</v>
      </c>
      <c r="M18" s="72">
        <v>3</v>
      </c>
      <c r="N18" s="89">
        <f t="shared" si="0"/>
        <v>31</v>
      </c>
      <c r="O18" s="89">
        <f t="shared" si="1"/>
        <v>32</v>
      </c>
      <c r="P18" s="72">
        <f t="shared" si="2"/>
        <v>63</v>
      </c>
      <c r="Q18" s="308" t="s">
        <v>371</v>
      </c>
    </row>
    <row r="19" spans="1:17" ht="19.5" customHeight="1">
      <c r="A19" s="80" t="s">
        <v>30</v>
      </c>
      <c r="B19" s="72">
        <v>1</v>
      </c>
      <c r="C19" s="72">
        <v>7</v>
      </c>
      <c r="D19" s="72">
        <v>1</v>
      </c>
      <c r="E19" s="72">
        <v>3</v>
      </c>
      <c r="F19" s="72">
        <v>5</v>
      </c>
      <c r="G19" s="72">
        <v>2</v>
      </c>
      <c r="H19" s="72">
        <v>2</v>
      </c>
      <c r="I19" s="72">
        <v>6</v>
      </c>
      <c r="J19" s="72">
        <v>3</v>
      </c>
      <c r="K19" s="72">
        <v>4</v>
      </c>
      <c r="L19" s="72">
        <v>1</v>
      </c>
      <c r="M19" s="72">
        <v>0</v>
      </c>
      <c r="N19" s="89">
        <f t="shared" si="0"/>
        <v>13</v>
      </c>
      <c r="O19" s="89">
        <f t="shared" si="1"/>
        <v>22</v>
      </c>
      <c r="P19" s="72">
        <f t="shared" si="2"/>
        <v>35</v>
      </c>
      <c r="Q19" s="308" t="s">
        <v>372</v>
      </c>
    </row>
    <row r="20" spans="1:17" ht="19.5" customHeight="1">
      <c r="A20" s="80" t="s">
        <v>31</v>
      </c>
      <c r="B20" s="72">
        <v>7</v>
      </c>
      <c r="C20" s="72">
        <v>1</v>
      </c>
      <c r="D20" s="72">
        <v>1</v>
      </c>
      <c r="E20" s="72">
        <v>0</v>
      </c>
      <c r="F20" s="72">
        <v>0</v>
      </c>
      <c r="G20" s="72">
        <v>1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1</v>
      </c>
      <c r="N20" s="89">
        <f t="shared" si="0"/>
        <v>8</v>
      </c>
      <c r="O20" s="89">
        <f t="shared" si="1"/>
        <v>3</v>
      </c>
      <c r="P20" s="72">
        <f t="shared" si="2"/>
        <v>11</v>
      </c>
      <c r="Q20" s="257" t="s">
        <v>373</v>
      </c>
    </row>
    <row r="21" spans="1:17" ht="19.5" customHeight="1" thickBot="1">
      <c r="A21" s="171" t="s">
        <v>700</v>
      </c>
      <c r="B21" s="76">
        <v>2</v>
      </c>
      <c r="C21" s="76">
        <v>8</v>
      </c>
      <c r="D21" s="76">
        <v>0</v>
      </c>
      <c r="E21" s="76">
        <v>0</v>
      </c>
      <c r="F21" s="76">
        <v>0</v>
      </c>
      <c r="G21" s="76">
        <v>4</v>
      </c>
      <c r="H21" s="76">
        <v>0</v>
      </c>
      <c r="I21" s="76">
        <v>3</v>
      </c>
      <c r="J21" s="76">
        <v>2</v>
      </c>
      <c r="K21" s="76">
        <v>5</v>
      </c>
      <c r="L21" s="76">
        <v>0</v>
      </c>
      <c r="M21" s="76">
        <v>0</v>
      </c>
      <c r="N21" s="90">
        <f t="shared" si="0"/>
        <v>4</v>
      </c>
      <c r="O21" s="90">
        <f t="shared" si="1"/>
        <v>20</v>
      </c>
      <c r="P21" s="76">
        <f t="shared" si="2"/>
        <v>24</v>
      </c>
      <c r="Q21" s="276" t="s">
        <v>698</v>
      </c>
    </row>
    <row r="22" spans="1:17" ht="19.5" customHeight="1" thickBot="1" thickTop="1">
      <c r="A22" s="172" t="s">
        <v>0</v>
      </c>
      <c r="B22" s="70">
        <f>SUM(B8:B21)</f>
        <v>71</v>
      </c>
      <c r="C22" s="70">
        <f aca="true" t="shared" si="3" ref="C22:P22">SUM(C8:C21)</f>
        <v>93</v>
      </c>
      <c r="D22" s="70">
        <f t="shared" si="3"/>
        <v>38</v>
      </c>
      <c r="E22" s="70">
        <f t="shared" si="3"/>
        <v>44</v>
      </c>
      <c r="F22" s="70">
        <f t="shared" si="3"/>
        <v>42</v>
      </c>
      <c r="G22" s="70">
        <f t="shared" si="3"/>
        <v>39</v>
      </c>
      <c r="H22" s="70">
        <f t="shared" si="3"/>
        <v>28</v>
      </c>
      <c r="I22" s="70">
        <f t="shared" si="3"/>
        <v>51</v>
      </c>
      <c r="J22" s="70">
        <f t="shared" si="3"/>
        <v>59</v>
      </c>
      <c r="K22" s="70">
        <f t="shared" si="3"/>
        <v>78</v>
      </c>
      <c r="L22" s="70">
        <f t="shared" si="3"/>
        <v>13</v>
      </c>
      <c r="M22" s="70">
        <f t="shared" si="3"/>
        <v>32</v>
      </c>
      <c r="N22" s="70">
        <f t="shared" si="3"/>
        <v>251</v>
      </c>
      <c r="O22" s="70">
        <f t="shared" si="3"/>
        <v>337</v>
      </c>
      <c r="P22" s="70">
        <f t="shared" si="3"/>
        <v>588</v>
      </c>
      <c r="Q22" s="347" t="s">
        <v>374</v>
      </c>
    </row>
    <row r="23" spans="1:3" ht="21.75" thickTop="1">
      <c r="A23" s="501" t="s">
        <v>684</v>
      </c>
      <c r="B23" s="501"/>
      <c r="C23" s="501"/>
    </row>
    <row r="24" ht="12.75" hidden="1"/>
    <row r="25" ht="12.75" hidden="1"/>
    <row r="26" ht="12.75" hidden="1"/>
  </sheetData>
  <sheetProtection/>
  <mergeCells count="21">
    <mergeCell ref="J4:K4"/>
    <mergeCell ref="B5:C5"/>
    <mergeCell ref="N4:P4"/>
    <mergeCell ref="H5:I5"/>
    <mergeCell ref="A23:C23"/>
    <mergeCell ref="N5:O5"/>
    <mergeCell ref="F5:G5"/>
    <mergeCell ref="L4:M4"/>
    <mergeCell ref="J5:K5"/>
    <mergeCell ref="A4:A6"/>
    <mergeCell ref="L5:M5"/>
    <mergeCell ref="A1:P1"/>
    <mergeCell ref="B4:C4"/>
    <mergeCell ref="D4:E4"/>
    <mergeCell ref="F4:G4"/>
    <mergeCell ref="H4:I4"/>
    <mergeCell ref="D5:E5"/>
    <mergeCell ref="A2:Q2"/>
    <mergeCell ref="O3:Q3"/>
    <mergeCell ref="Q4:Q7"/>
    <mergeCell ref="A3:I3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&amp;C&amp;"Arial,Bold"&amp;12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20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13.421875" style="0" customWidth="1"/>
    <col min="2" max="3" width="9.421875" style="0" customWidth="1"/>
    <col min="4" max="4" width="10.140625" style="0" customWidth="1"/>
    <col min="5" max="5" width="8.421875" style="0" customWidth="1"/>
    <col min="6" max="6" width="10.140625" style="0" customWidth="1"/>
    <col min="7" max="7" width="8.8515625" style="0" customWidth="1"/>
    <col min="8" max="8" width="7.8515625" style="0" customWidth="1"/>
    <col min="9" max="9" width="8.421875" style="0" customWidth="1"/>
    <col min="10" max="10" width="8.28125" style="0" customWidth="1"/>
    <col min="11" max="11" width="7.7109375" style="0" customWidth="1"/>
    <col min="12" max="12" width="8.8515625" style="0" customWidth="1"/>
    <col min="13" max="13" width="9.57421875" style="0" customWidth="1"/>
    <col min="14" max="14" width="9.421875" style="0" customWidth="1"/>
    <col min="15" max="15" width="10.140625" style="0" customWidth="1"/>
    <col min="16" max="16" width="12.8515625" style="0" hidden="1" customWidth="1"/>
    <col min="17" max="17" width="16.7109375" style="0" customWidth="1"/>
  </cols>
  <sheetData>
    <row r="1" spans="1:17" s="1" customFormat="1" ht="29.25" customHeight="1">
      <c r="A1" s="474" t="s">
        <v>272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</row>
    <row r="2" spans="1:17" s="1" customFormat="1" ht="45.75" customHeight="1">
      <c r="A2" s="474" t="s">
        <v>592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17" s="1" customFormat="1" ht="19.5" customHeight="1" thickBot="1">
      <c r="A3" s="591" t="s">
        <v>326</v>
      </c>
      <c r="B3" s="591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552" t="s">
        <v>460</v>
      </c>
      <c r="P3" s="552"/>
      <c r="Q3" s="552"/>
    </row>
    <row r="4" spans="1:17" ht="22.5" customHeight="1" thickTop="1">
      <c r="A4" s="530" t="s">
        <v>61</v>
      </c>
      <c r="B4" s="469" t="s">
        <v>111</v>
      </c>
      <c r="C4" s="530" t="s">
        <v>236</v>
      </c>
      <c r="D4" s="529" t="s">
        <v>239</v>
      </c>
      <c r="E4" s="529"/>
      <c r="F4" s="529"/>
      <c r="G4" s="529" t="s">
        <v>45</v>
      </c>
      <c r="H4" s="529"/>
      <c r="I4" s="529"/>
      <c r="J4" s="529" t="s">
        <v>46</v>
      </c>
      <c r="K4" s="529"/>
      <c r="L4" s="529"/>
      <c r="M4" s="529" t="s">
        <v>112</v>
      </c>
      <c r="N4" s="529"/>
      <c r="O4" s="529"/>
      <c r="P4" s="145"/>
      <c r="Q4" s="456" t="s">
        <v>360</v>
      </c>
    </row>
    <row r="5" spans="1:17" ht="19.5" customHeight="1">
      <c r="A5" s="532"/>
      <c r="B5" s="593"/>
      <c r="C5" s="532"/>
      <c r="D5" s="590" t="s">
        <v>387</v>
      </c>
      <c r="E5" s="590"/>
      <c r="F5" s="590"/>
      <c r="G5" s="590" t="s">
        <v>412</v>
      </c>
      <c r="H5" s="590"/>
      <c r="I5" s="590"/>
      <c r="J5" s="590" t="s">
        <v>389</v>
      </c>
      <c r="K5" s="590"/>
      <c r="L5" s="590"/>
      <c r="M5" s="590" t="s">
        <v>390</v>
      </c>
      <c r="N5" s="590"/>
      <c r="O5" s="590"/>
      <c r="P5" s="146"/>
      <c r="Q5" s="457"/>
    </row>
    <row r="6" spans="1:17" ht="23.25" customHeight="1">
      <c r="A6" s="532"/>
      <c r="B6" s="588" t="s">
        <v>458</v>
      </c>
      <c r="C6" s="588" t="s">
        <v>459</v>
      </c>
      <c r="D6" s="92" t="s">
        <v>114</v>
      </c>
      <c r="E6" s="92" t="s">
        <v>637</v>
      </c>
      <c r="F6" s="97" t="s">
        <v>41</v>
      </c>
      <c r="G6" s="92" t="s">
        <v>114</v>
      </c>
      <c r="H6" s="92" t="s">
        <v>637</v>
      </c>
      <c r="I6" s="375" t="s">
        <v>41</v>
      </c>
      <c r="J6" s="92" t="s">
        <v>114</v>
      </c>
      <c r="K6" s="92" t="s">
        <v>637</v>
      </c>
      <c r="L6" s="375" t="s">
        <v>41</v>
      </c>
      <c r="M6" s="92" t="s">
        <v>114</v>
      </c>
      <c r="N6" s="92" t="s">
        <v>637</v>
      </c>
      <c r="O6" s="375" t="s">
        <v>41</v>
      </c>
      <c r="P6" s="147"/>
      <c r="Q6" s="457"/>
    </row>
    <row r="7" spans="1:17" ht="20.25" customHeight="1" thickBot="1">
      <c r="A7" s="100"/>
      <c r="B7" s="589"/>
      <c r="C7" s="589"/>
      <c r="D7" s="309" t="s">
        <v>392</v>
      </c>
      <c r="E7" s="309" t="s">
        <v>393</v>
      </c>
      <c r="F7" s="312" t="s">
        <v>441</v>
      </c>
      <c r="G7" s="309" t="s">
        <v>392</v>
      </c>
      <c r="H7" s="309" t="s">
        <v>393</v>
      </c>
      <c r="I7" s="312" t="s">
        <v>441</v>
      </c>
      <c r="J7" s="309" t="s">
        <v>392</v>
      </c>
      <c r="K7" s="309" t="s">
        <v>393</v>
      </c>
      <c r="L7" s="312" t="s">
        <v>441</v>
      </c>
      <c r="M7" s="309" t="s">
        <v>392</v>
      </c>
      <c r="N7" s="309" t="s">
        <v>393</v>
      </c>
      <c r="O7" s="312" t="s">
        <v>441</v>
      </c>
      <c r="P7" s="149"/>
      <c r="Q7" s="460"/>
    </row>
    <row r="8" spans="1:17" ht="29.25" thickBot="1" thickTop="1">
      <c r="A8" s="151" t="s">
        <v>354</v>
      </c>
      <c r="B8" s="152">
        <v>1</v>
      </c>
      <c r="C8" s="152">
        <v>90</v>
      </c>
      <c r="D8" s="152">
        <v>40</v>
      </c>
      <c r="E8" s="152">
        <v>30</v>
      </c>
      <c r="F8" s="180">
        <f>SUM(D8:E8)</f>
        <v>70</v>
      </c>
      <c r="G8" s="180">
        <v>40</v>
      </c>
      <c r="H8" s="180">
        <v>30</v>
      </c>
      <c r="I8" s="180">
        <f>SUM(G8:H8)</f>
        <v>70</v>
      </c>
      <c r="J8" s="180">
        <v>0</v>
      </c>
      <c r="K8" s="180">
        <v>0</v>
      </c>
      <c r="L8" s="180">
        <f>SUM(J8:K8)</f>
        <v>0</v>
      </c>
      <c r="M8" s="180">
        <v>16</v>
      </c>
      <c r="N8" s="180">
        <v>22</v>
      </c>
      <c r="O8" s="180">
        <f>SUM(M8:N8)</f>
        <v>38</v>
      </c>
      <c r="P8" s="152"/>
      <c r="Q8" s="286" t="s">
        <v>361</v>
      </c>
    </row>
    <row r="9" spans="1:17" ht="28.5" thickTop="1">
      <c r="A9" s="249" t="s">
        <v>691</v>
      </c>
      <c r="B9" s="84">
        <v>1</v>
      </c>
      <c r="C9" s="84" t="s">
        <v>303</v>
      </c>
      <c r="D9" s="84" t="s">
        <v>303</v>
      </c>
      <c r="E9" s="84" t="s">
        <v>303</v>
      </c>
      <c r="F9" s="83" t="s">
        <v>303</v>
      </c>
      <c r="G9" s="83" t="s">
        <v>303</v>
      </c>
      <c r="H9" s="83" t="s">
        <v>303</v>
      </c>
      <c r="I9" s="83" t="s">
        <v>303</v>
      </c>
      <c r="J9" s="83" t="s">
        <v>303</v>
      </c>
      <c r="K9" s="83" t="s">
        <v>303</v>
      </c>
      <c r="L9" s="83" t="s">
        <v>303</v>
      </c>
      <c r="M9" s="83" t="s">
        <v>303</v>
      </c>
      <c r="N9" s="83" t="s">
        <v>303</v>
      </c>
      <c r="O9" s="83" t="s">
        <v>303</v>
      </c>
      <c r="P9" s="84"/>
      <c r="Q9" s="275" t="s">
        <v>701</v>
      </c>
    </row>
    <row r="10" spans="1:17" ht="27.75">
      <c r="A10" s="148" t="s">
        <v>24</v>
      </c>
      <c r="B10" s="83">
        <v>1</v>
      </c>
      <c r="C10" s="83">
        <v>48</v>
      </c>
      <c r="D10" s="83">
        <v>16</v>
      </c>
      <c r="E10" s="83">
        <v>4</v>
      </c>
      <c r="F10" s="83">
        <f aca="true" t="shared" si="0" ref="F10:F17">SUM(D10:E10)</f>
        <v>20</v>
      </c>
      <c r="G10" s="83">
        <v>13</v>
      </c>
      <c r="H10" s="83">
        <v>0</v>
      </c>
      <c r="I10" s="83">
        <f aca="true" t="shared" si="1" ref="I10:I17">SUM(G10:H10)</f>
        <v>13</v>
      </c>
      <c r="J10" s="83">
        <v>13</v>
      </c>
      <c r="K10" s="83">
        <v>3</v>
      </c>
      <c r="L10" s="83">
        <f aca="true" t="shared" si="2" ref="L10:L17">SUM(J10:K10)</f>
        <v>16</v>
      </c>
      <c r="M10" s="83">
        <v>5</v>
      </c>
      <c r="N10" s="83">
        <v>11</v>
      </c>
      <c r="O10" s="83">
        <f aca="true" t="shared" si="3" ref="O10:O17">SUM(M10:N10)</f>
        <v>16</v>
      </c>
      <c r="P10" s="83"/>
      <c r="Q10" s="287" t="s">
        <v>362</v>
      </c>
    </row>
    <row r="11" spans="1:17" ht="27.75">
      <c r="A11" s="148" t="s">
        <v>25</v>
      </c>
      <c r="B11" s="83">
        <v>2</v>
      </c>
      <c r="C11" s="83">
        <v>110</v>
      </c>
      <c r="D11" s="83">
        <v>77</v>
      </c>
      <c r="E11" s="83">
        <v>64</v>
      </c>
      <c r="F11" s="83">
        <f t="shared" si="0"/>
        <v>141</v>
      </c>
      <c r="G11" s="83">
        <v>14</v>
      </c>
      <c r="H11" s="83">
        <v>16</v>
      </c>
      <c r="I11" s="83">
        <f t="shared" si="1"/>
        <v>30</v>
      </c>
      <c r="J11" s="83">
        <v>39</v>
      </c>
      <c r="K11" s="83">
        <v>33</v>
      </c>
      <c r="L11" s="83">
        <f t="shared" si="2"/>
        <v>72</v>
      </c>
      <c r="M11" s="83">
        <v>40</v>
      </c>
      <c r="N11" s="83">
        <v>6</v>
      </c>
      <c r="O11" s="83">
        <f t="shared" si="3"/>
        <v>46</v>
      </c>
      <c r="P11" s="83"/>
      <c r="Q11" s="287" t="s">
        <v>364</v>
      </c>
    </row>
    <row r="12" spans="1:17" ht="27.75">
      <c r="A12" s="148" t="s">
        <v>26</v>
      </c>
      <c r="B12" s="83">
        <v>1</v>
      </c>
      <c r="C12" s="83">
        <v>44</v>
      </c>
      <c r="D12" s="83">
        <v>22</v>
      </c>
      <c r="E12" s="83">
        <v>22</v>
      </c>
      <c r="F12" s="83">
        <f t="shared" si="0"/>
        <v>44</v>
      </c>
      <c r="G12" s="83">
        <v>9</v>
      </c>
      <c r="H12" s="83">
        <v>5</v>
      </c>
      <c r="I12" s="83">
        <f t="shared" si="1"/>
        <v>14</v>
      </c>
      <c r="J12" s="83">
        <v>11</v>
      </c>
      <c r="K12" s="83">
        <v>12</v>
      </c>
      <c r="L12" s="83">
        <f t="shared" si="2"/>
        <v>23</v>
      </c>
      <c r="M12" s="83">
        <v>32</v>
      </c>
      <c r="N12" s="83">
        <v>11</v>
      </c>
      <c r="O12" s="83">
        <f t="shared" si="3"/>
        <v>43</v>
      </c>
      <c r="P12" s="83"/>
      <c r="Q12" s="287" t="s">
        <v>366</v>
      </c>
    </row>
    <row r="13" spans="1:17" ht="27.75">
      <c r="A13" s="148" t="s">
        <v>27</v>
      </c>
      <c r="B13" s="83">
        <v>1</v>
      </c>
      <c r="C13" s="83">
        <v>60</v>
      </c>
      <c r="D13" s="83">
        <v>23</v>
      </c>
      <c r="E13" s="83">
        <v>22</v>
      </c>
      <c r="F13" s="83">
        <f t="shared" si="0"/>
        <v>45</v>
      </c>
      <c r="G13" s="83">
        <v>5</v>
      </c>
      <c r="H13" s="83">
        <v>7</v>
      </c>
      <c r="I13" s="83">
        <f t="shared" si="1"/>
        <v>12</v>
      </c>
      <c r="J13" s="83">
        <v>16</v>
      </c>
      <c r="K13" s="83">
        <v>9</v>
      </c>
      <c r="L13" s="83">
        <f t="shared" si="2"/>
        <v>25</v>
      </c>
      <c r="M13" s="83">
        <v>62</v>
      </c>
      <c r="N13" s="83">
        <v>23</v>
      </c>
      <c r="O13" s="83">
        <f t="shared" si="3"/>
        <v>85</v>
      </c>
      <c r="P13" s="83"/>
      <c r="Q13" s="287" t="s">
        <v>367</v>
      </c>
    </row>
    <row r="14" spans="1:17" ht="27.75">
      <c r="A14" s="148" t="s">
        <v>28</v>
      </c>
      <c r="B14" s="83">
        <v>1</v>
      </c>
      <c r="C14" s="83">
        <v>35</v>
      </c>
      <c r="D14" s="83">
        <v>28</v>
      </c>
      <c r="E14" s="83">
        <v>13</v>
      </c>
      <c r="F14" s="83">
        <f t="shared" si="0"/>
        <v>41</v>
      </c>
      <c r="G14" s="83">
        <v>11</v>
      </c>
      <c r="H14" s="83">
        <v>8</v>
      </c>
      <c r="I14" s="83">
        <f t="shared" si="1"/>
        <v>19</v>
      </c>
      <c r="J14" s="83">
        <v>7</v>
      </c>
      <c r="K14" s="83">
        <v>11</v>
      </c>
      <c r="L14" s="83">
        <f t="shared" si="2"/>
        <v>18</v>
      </c>
      <c r="M14" s="83">
        <v>28</v>
      </c>
      <c r="N14" s="83">
        <v>10</v>
      </c>
      <c r="O14" s="83">
        <f t="shared" si="3"/>
        <v>38</v>
      </c>
      <c r="P14" s="83"/>
      <c r="Q14" s="287" t="s">
        <v>368</v>
      </c>
    </row>
    <row r="15" spans="1:17" ht="27.75">
      <c r="A15" s="148" t="s">
        <v>17</v>
      </c>
      <c r="B15" s="83">
        <v>1</v>
      </c>
      <c r="C15" s="83">
        <v>50</v>
      </c>
      <c r="D15" s="83">
        <v>36</v>
      </c>
      <c r="E15" s="83">
        <v>13</v>
      </c>
      <c r="F15" s="83">
        <f t="shared" si="0"/>
        <v>49</v>
      </c>
      <c r="G15" s="83">
        <v>15</v>
      </c>
      <c r="H15" s="83">
        <v>7</v>
      </c>
      <c r="I15" s="83">
        <f t="shared" si="1"/>
        <v>22</v>
      </c>
      <c r="J15" s="83">
        <v>13</v>
      </c>
      <c r="K15" s="83">
        <v>3</v>
      </c>
      <c r="L15" s="83">
        <f t="shared" si="2"/>
        <v>16</v>
      </c>
      <c r="M15" s="83">
        <v>31</v>
      </c>
      <c r="N15" s="83">
        <v>15</v>
      </c>
      <c r="O15" s="83">
        <f t="shared" si="3"/>
        <v>46</v>
      </c>
      <c r="P15" s="83"/>
      <c r="Q15" s="287" t="s">
        <v>369</v>
      </c>
    </row>
    <row r="16" spans="1:17" ht="27.75">
      <c r="A16" s="148" t="s">
        <v>31</v>
      </c>
      <c r="B16" s="83">
        <v>1</v>
      </c>
      <c r="C16" s="83">
        <v>48</v>
      </c>
      <c r="D16" s="83">
        <v>21</v>
      </c>
      <c r="E16" s="83">
        <v>8</v>
      </c>
      <c r="F16" s="83">
        <f t="shared" si="0"/>
        <v>29</v>
      </c>
      <c r="G16" s="83">
        <v>8</v>
      </c>
      <c r="H16" s="83">
        <v>2</v>
      </c>
      <c r="I16" s="83">
        <f t="shared" si="1"/>
        <v>10</v>
      </c>
      <c r="J16" s="83">
        <v>11</v>
      </c>
      <c r="K16" s="83">
        <v>3</v>
      </c>
      <c r="L16" s="83">
        <f t="shared" si="2"/>
        <v>14</v>
      </c>
      <c r="M16" s="83">
        <v>6</v>
      </c>
      <c r="N16" s="83">
        <v>6</v>
      </c>
      <c r="O16" s="83">
        <f t="shared" si="3"/>
        <v>12</v>
      </c>
      <c r="P16" s="83"/>
      <c r="Q16" s="287" t="s">
        <v>373</v>
      </c>
    </row>
    <row r="17" spans="1:17" ht="28.5" thickBot="1">
      <c r="A17" s="153" t="s">
        <v>700</v>
      </c>
      <c r="B17" s="154">
        <v>1</v>
      </c>
      <c r="C17" s="154">
        <v>60</v>
      </c>
      <c r="D17" s="154">
        <v>31</v>
      </c>
      <c r="E17" s="154">
        <v>18</v>
      </c>
      <c r="F17" s="154">
        <f t="shared" si="0"/>
        <v>49</v>
      </c>
      <c r="G17" s="154">
        <v>11</v>
      </c>
      <c r="H17" s="154">
        <v>10</v>
      </c>
      <c r="I17" s="154">
        <f t="shared" si="1"/>
        <v>21</v>
      </c>
      <c r="J17" s="154">
        <v>20</v>
      </c>
      <c r="K17" s="154">
        <v>2</v>
      </c>
      <c r="L17" s="154">
        <f t="shared" si="2"/>
        <v>22</v>
      </c>
      <c r="M17" s="154">
        <v>11</v>
      </c>
      <c r="N17" s="154">
        <v>10</v>
      </c>
      <c r="O17" s="154">
        <f t="shared" si="3"/>
        <v>21</v>
      </c>
      <c r="P17" s="154"/>
      <c r="Q17" s="276" t="s">
        <v>698</v>
      </c>
    </row>
    <row r="18" spans="1:17" ht="22.5" customHeight="1" thickBot="1" thickTop="1">
      <c r="A18" s="150" t="s">
        <v>0</v>
      </c>
      <c r="B18" s="94">
        <f>SUM(B8:B17)</f>
        <v>11</v>
      </c>
      <c r="C18" s="94">
        <f aca="true" t="shared" si="4" ref="C18:O18">SUM(C8:C17)</f>
        <v>545</v>
      </c>
      <c r="D18" s="94">
        <f t="shared" si="4"/>
        <v>294</v>
      </c>
      <c r="E18" s="94">
        <f t="shared" si="4"/>
        <v>194</v>
      </c>
      <c r="F18" s="94">
        <f t="shared" si="4"/>
        <v>488</v>
      </c>
      <c r="G18" s="94">
        <f t="shared" si="4"/>
        <v>126</v>
      </c>
      <c r="H18" s="94">
        <f t="shared" si="4"/>
        <v>85</v>
      </c>
      <c r="I18" s="94">
        <f t="shared" si="4"/>
        <v>211</v>
      </c>
      <c r="J18" s="94">
        <f t="shared" si="4"/>
        <v>130</v>
      </c>
      <c r="K18" s="94">
        <f t="shared" si="4"/>
        <v>76</v>
      </c>
      <c r="L18" s="94">
        <f t="shared" si="4"/>
        <v>206</v>
      </c>
      <c r="M18" s="94">
        <f t="shared" si="4"/>
        <v>231</v>
      </c>
      <c r="N18" s="94">
        <f t="shared" si="4"/>
        <v>114</v>
      </c>
      <c r="O18" s="94">
        <f t="shared" si="4"/>
        <v>345</v>
      </c>
      <c r="P18" s="94"/>
      <c r="Q18" s="285" t="s">
        <v>374</v>
      </c>
    </row>
    <row r="19" spans="1:3" ht="18.75" customHeight="1" thickTop="1">
      <c r="A19" s="501" t="s">
        <v>684</v>
      </c>
      <c r="B19" s="501"/>
      <c r="C19" s="501"/>
    </row>
    <row r="20" spans="1:5" ht="21.75" customHeight="1">
      <c r="A20" s="592" t="s">
        <v>690</v>
      </c>
      <c r="B20" s="592"/>
      <c r="C20" s="592"/>
      <c r="D20" s="592"/>
      <c r="E20" s="592"/>
    </row>
  </sheetData>
  <sheetProtection/>
  <mergeCells count="20">
    <mergeCell ref="A19:C19"/>
    <mergeCell ref="A1:Q1"/>
    <mergeCell ref="Q4:Q7"/>
    <mergeCell ref="C6:C7"/>
    <mergeCell ref="D5:F5"/>
    <mergeCell ref="G5:I5"/>
    <mergeCell ref="J5:L5"/>
    <mergeCell ref="A4:A6"/>
    <mergeCell ref="B4:B5"/>
    <mergeCell ref="A2:Q2"/>
    <mergeCell ref="O3:Q3"/>
    <mergeCell ref="M4:O4"/>
    <mergeCell ref="B6:B7"/>
    <mergeCell ref="M5:O5"/>
    <mergeCell ref="A3:B3"/>
    <mergeCell ref="A20:E20"/>
    <mergeCell ref="C4:C5"/>
    <mergeCell ref="D4:F4"/>
    <mergeCell ref="G4:I4"/>
    <mergeCell ref="J4:L4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&amp;C&amp;12 25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18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2" width="6.421875" style="46" customWidth="1"/>
    <col min="3" max="3" width="6.00390625" style="46" customWidth="1"/>
    <col min="4" max="4" width="6.421875" style="46" customWidth="1"/>
    <col min="5" max="5" width="6.57421875" style="46" customWidth="1"/>
    <col min="6" max="6" width="7.00390625" style="46" customWidth="1"/>
    <col min="7" max="7" width="7.57421875" style="46" customWidth="1"/>
    <col min="8" max="8" width="7.421875" style="46" customWidth="1"/>
    <col min="9" max="10" width="8.421875" style="46" customWidth="1"/>
    <col min="11" max="12" width="7.57421875" style="46" customWidth="1"/>
    <col min="13" max="13" width="6.7109375" style="46" hidden="1" customWidth="1"/>
    <col min="14" max="14" width="6.28125" style="46" hidden="1" customWidth="1"/>
    <col min="15" max="15" width="7.28125" style="46" hidden="1" customWidth="1"/>
    <col min="16" max="16" width="8.28125" style="46" hidden="1" customWidth="1"/>
    <col min="17" max="17" width="7.7109375" style="46" customWidth="1"/>
    <col min="18" max="18" width="8.8515625" style="46" customWidth="1"/>
    <col min="19" max="19" width="9.8515625" style="46" customWidth="1"/>
    <col min="20" max="16384" width="9.140625" style="46" customWidth="1"/>
  </cols>
  <sheetData>
    <row r="1" spans="1:21" ht="29.25" customHeight="1">
      <c r="A1" s="605" t="s">
        <v>273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</row>
    <row r="2" spans="1:21" ht="29.25" customHeight="1">
      <c r="A2" s="551" t="s">
        <v>593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</row>
    <row r="3" spans="1:21" ht="29.25" customHeight="1" thickBot="1">
      <c r="A3" s="601" t="s">
        <v>692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595" t="s">
        <v>461</v>
      </c>
      <c r="U3" s="595"/>
    </row>
    <row r="4" spans="1:21" ht="25.5" customHeight="1" thickTop="1">
      <c r="A4" s="602" t="s">
        <v>1</v>
      </c>
      <c r="B4" s="602"/>
      <c r="C4" s="602" t="s">
        <v>56</v>
      </c>
      <c r="D4" s="602"/>
      <c r="E4" s="602" t="s">
        <v>57</v>
      </c>
      <c r="F4" s="602"/>
      <c r="G4" s="602" t="s">
        <v>58</v>
      </c>
      <c r="H4" s="602"/>
      <c r="I4" s="602" t="s">
        <v>59</v>
      </c>
      <c r="J4" s="602"/>
      <c r="K4" s="610" t="s">
        <v>695</v>
      </c>
      <c r="L4" s="610"/>
      <c r="M4" s="602" t="s">
        <v>59</v>
      </c>
      <c r="N4" s="602"/>
      <c r="O4" s="603" t="s">
        <v>131</v>
      </c>
      <c r="P4" s="603"/>
      <c r="Q4" s="602" t="s">
        <v>0</v>
      </c>
      <c r="R4" s="602"/>
      <c r="S4" s="602"/>
      <c r="T4" s="458" t="s">
        <v>360</v>
      </c>
      <c r="U4" s="458"/>
    </row>
    <row r="5" spans="1:21" ht="22.5" customHeight="1">
      <c r="A5" s="597"/>
      <c r="B5" s="597"/>
      <c r="C5" s="597"/>
      <c r="D5" s="597"/>
      <c r="E5" s="597"/>
      <c r="F5" s="597"/>
      <c r="G5" s="597"/>
      <c r="H5" s="597"/>
      <c r="I5" s="597"/>
      <c r="J5" s="597"/>
      <c r="K5" s="597" t="s">
        <v>462</v>
      </c>
      <c r="L5" s="597"/>
      <c r="M5" s="344"/>
      <c r="N5" s="344"/>
      <c r="O5" s="345"/>
      <c r="P5" s="345"/>
      <c r="Q5" s="597" t="s">
        <v>374</v>
      </c>
      <c r="R5" s="597"/>
      <c r="S5" s="597"/>
      <c r="T5" s="459"/>
      <c r="U5" s="459"/>
    </row>
    <row r="6" spans="1:21" ht="24" customHeight="1">
      <c r="A6" s="597"/>
      <c r="B6" s="597"/>
      <c r="C6" s="92" t="s">
        <v>114</v>
      </c>
      <c r="D6" s="92" t="s">
        <v>637</v>
      </c>
      <c r="E6" s="92" t="s">
        <v>114</v>
      </c>
      <c r="F6" s="92" t="s">
        <v>637</v>
      </c>
      <c r="G6" s="92" t="s">
        <v>114</v>
      </c>
      <c r="H6" s="92" t="s">
        <v>637</v>
      </c>
      <c r="I6" s="92" t="s">
        <v>114</v>
      </c>
      <c r="J6" s="92" t="s">
        <v>637</v>
      </c>
      <c r="K6" s="92" t="s">
        <v>114</v>
      </c>
      <c r="L6" s="92" t="s">
        <v>637</v>
      </c>
      <c r="M6" s="92" t="s">
        <v>114</v>
      </c>
      <c r="N6" s="92" t="s">
        <v>637</v>
      </c>
      <c r="O6" s="92" t="s">
        <v>114</v>
      </c>
      <c r="P6" s="92" t="s">
        <v>637</v>
      </c>
      <c r="Q6" s="92" t="s">
        <v>114</v>
      </c>
      <c r="R6" s="92" t="s">
        <v>637</v>
      </c>
      <c r="S6" s="155" t="s">
        <v>41</v>
      </c>
      <c r="T6" s="459"/>
      <c r="U6" s="459"/>
    </row>
    <row r="7" spans="1:21" ht="21.75" customHeight="1" thickBot="1">
      <c r="A7" s="604"/>
      <c r="B7" s="604"/>
      <c r="C7" s="311" t="s">
        <v>392</v>
      </c>
      <c r="D7" s="311" t="s">
        <v>393</v>
      </c>
      <c r="E7" s="311" t="s">
        <v>392</v>
      </c>
      <c r="F7" s="311" t="s">
        <v>393</v>
      </c>
      <c r="G7" s="311" t="s">
        <v>392</v>
      </c>
      <c r="H7" s="311" t="s">
        <v>393</v>
      </c>
      <c r="I7" s="311" t="s">
        <v>392</v>
      </c>
      <c r="J7" s="311" t="s">
        <v>393</v>
      </c>
      <c r="K7" s="311" t="s">
        <v>392</v>
      </c>
      <c r="L7" s="311" t="s">
        <v>393</v>
      </c>
      <c r="M7" s="311" t="s">
        <v>392</v>
      </c>
      <c r="N7" s="311" t="s">
        <v>393</v>
      </c>
      <c r="O7" s="311" t="s">
        <v>392</v>
      </c>
      <c r="P7" s="311" t="s">
        <v>393</v>
      </c>
      <c r="Q7" s="311" t="s">
        <v>392</v>
      </c>
      <c r="R7" s="311" t="s">
        <v>393</v>
      </c>
      <c r="S7" s="311" t="s">
        <v>394</v>
      </c>
      <c r="T7" s="494"/>
      <c r="U7" s="494"/>
    </row>
    <row r="8" spans="1:21" ht="24" customHeight="1" thickTop="1">
      <c r="A8" s="607" t="s">
        <v>354</v>
      </c>
      <c r="B8" s="607"/>
      <c r="C8" s="158">
        <v>6</v>
      </c>
      <c r="D8" s="158">
        <v>1</v>
      </c>
      <c r="E8" s="158">
        <v>7</v>
      </c>
      <c r="F8" s="158">
        <v>2</v>
      </c>
      <c r="G8" s="158">
        <v>12</v>
      </c>
      <c r="H8" s="158">
        <v>11</v>
      </c>
      <c r="I8" s="158">
        <v>13</v>
      </c>
      <c r="J8" s="158">
        <v>11</v>
      </c>
      <c r="K8" s="158">
        <v>2</v>
      </c>
      <c r="L8" s="158">
        <v>5</v>
      </c>
      <c r="M8" s="158"/>
      <c r="N8" s="158"/>
      <c r="O8" s="158"/>
      <c r="P8" s="158"/>
      <c r="Q8" s="158">
        <f>SUM(K8,I8,G8,E8,C8)</f>
        <v>40</v>
      </c>
      <c r="R8" s="158">
        <f>SUM(L8,J8,H8,F8,D8)</f>
        <v>30</v>
      </c>
      <c r="S8" s="158">
        <f>SUM(Q8:R8)</f>
        <v>70</v>
      </c>
      <c r="T8" s="598" t="s">
        <v>361</v>
      </c>
      <c r="U8" s="598"/>
    </row>
    <row r="9" spans="1:21" ht="24" customHeight="1">
      <c r="A9" s="608" t="s">
        <v>24</v>
      </c>
      <c r="B9" s="608"/>
      <c r="C9" s="156">
        <v>0</v>
      </c>
      <c r="D9" s="156">
        <v>0</v>
      </c>
      <c r="E9" s="156">
        <v>0</v>
      </c>
      <c r="F9" s="156">
        <v>0</v>
      </c>
      <c r="G9" s="156">
        <v>2</v>
      </c>
      <c r="H9" s="156">
        <v>1</v>
      </c>
      <c r="I9" s="156">
        <v>9</v>
      </c>
      <c r="J9" s="156">
        <v>2</v>
      </c>
      <c r="K9" s="156">
        <v>5</v>
      </c>
      <c r="L9" s="156">
        <v>1</v>
      </c>
      <c r="M9" s="156"/>
      <c r="N9" s="156"/>
      <c r="O9" s="156"/>
      <c r="P9" s="156"/>
      <c r="Q9" s="156">
        <f aca="true" t="shared" si="0" ref="Q9:Q16">SUM(K9,I9,G9,E9,C9)</f>
        <v>16</v>
      </c>
      <c r="R9" s="156">
        <f aca="true" t="shared" si="1" ref="R9:R16">SUM(L9,J9,H9,F9,D9)</f>
        <v>4</v>
      </c>
      <c r="S9" s="156">
        <f aca="true" t="shared" si="2" ref="S9:S16">SUM(Q9:R9)</f>
        <v>20</v>
      </c>
      <c r="T9" s="599" t="s">
        <v>362</v>
      </c>
      <c r="U9" s="599"/>
    </row>
    <row r="10" spans="1:21" ht="24" customHeight="1">
      <c r="A10" s="608" t="s">
        <v>25</v>
      </c>
      <c r="B10" s="608"/>
      <c r="C10" s="156">
        <v>7</v>
      </c>
      <c r="D10" s="156">
        <v>5</v>
      </c>
      <c r="E10" s="156">
        <v>12</v>
      </c>
      <c r="F10" s="156">
        <v>9</v>
      </c>
      <c r="G10" s="156">
        <v>19</v>
      </c>
      <c r="H10" s="156">
        <v>20</v>
      </c>
      <c r="I10" s="156">
        <v>19</v>
      </c>
      <c r="J10" s="156">
        <v>13</v>
      </c>
      <c r="K10" s="156">
        <v>20</v>
      </c>
      <c r="L10" s="156">
        <v>17</v>
      </c>
      <c r="M10" s="156"/>
      <c r="N10" s="156"/>
      <c r="O10" s="156"/>
      <c r="P10" s="156"/>
      <c r="Q10" s="156">
        <f t="shared" si="0"/>
        <v>77</v>
      </c>
      <c r="R10" s="156">
        <f t="shared" si="1"/>
        <v>64</v>
      </c>
      <c r="S10" s="156">
        <f t="shared" si="2"/>
        <v>141</v>
      </c>
      <c r="T10" s="596" t="s">
        <v>364</v>
      </c>
      <c r="U10" s="596"/>
    </row>
    <row r="11" spans="1:21" ht="24" customHeight="1">
      <c r="A11" s="608" t="s">
        <v>26</v>
      </c>
      <c r="B11" s="608"/>
      <c r="C11" s="156">
        <v>0</v>
      </c>
      <c r="D11" s="156">
        <v>0</v>
      </c>
      <c r="E11" s="156">
        <v>0</v>
      </c>
      <c r="F11" s="156">
        <v>4</v>
      </c>
      <c r="G11" s="156">
        <v>4</v>
      </c>
      <c r="H11" s="156">
        <v>5</v>
      </c>
      <c r="I11" s="156">
        <v>11</v>
      </c>
      <c r="J11" s="156">
        <v>2</v>
      </c>
      <c r="K11" s="156">
        <v>7</v>
      </c>
      <c r="L11" s="156">
        <v>11</v>
      </c>
      <c r="M11" s="156"/>
      <c r="N11" s="156"/>
      <c r="O11" s="156"/>
      <c r="P11" s="156"/>
      <c r="Q11" s="156">
        <f t="shared" si="0"/>
        <v>22</v>
      </c>
      <c r="R11" s="156">
        <f t="shared" si="1"/>
        <v>22</v>
      </c>
      <c r="S11" s="156">
        <f t="shared" si="2"/>
        <v>44</v>
      </c>
      <c r="T11" s="596" t="s">
        <v>366</v>
      </c>
      <c r="U11" s="596"/>
    </row>
    <row r="12" spans="1:21" ht="24" customHeight="1">
      <c r="A12" s="608" t="s">
        <v>27</v>
      </c>
      <c r="B12" s="608"/>
      <c r="C12" s="156">
        <v>2</v>
      </c>
      <c r="D12" s="156">
        <v>2</v>
      </c>
      <c r="E12" s="156">
        <v>1</v>
      </c>
      <c r="F12" s="156">
        <v>1</v>
      </c>
      <c r="G12" s="156">
        <v>7</v>
      </c>
      <c r="H12" s="156">
        <v>7</v>
      </c>
      <c r="I12" s="156">
        <v>10</v>
      </c>
      <c r="J12" s="156">
        <v>10</v>
      </c>
      <c r="K12" s="156">
        <v>3</v>
      </c>
      <c r="L12" s="156">
        <v>2</v>
      </c>
      <c r="M12" s="156"/>
      <c r="N12" s="156"/>
      <c r="O12" s="156"/>
      <c r="P12" s="156"/>
      <c r="Q12" s="156">
        <f t="shared" si="0"/>
        <v>23</v>
      </c>
      <c r="R12" s="156">
        <f t="shared" si="1"/>
        <v>22</v>
      </c>
      <c r="S12" s="156">
        <f t="shared" si="2"/>
        <v>45</v>
      </c>
      <c r="T12" s="596" t="s">
        <v>367</v>
      </c>
      <c r="U12" s="596"/>
    </row>
    <row r="13" spans="1:21" ht="24" customHeight="1">
      <c r="A13" s="608" t="s">
        <v>16</v>
      </c>
      <c r="B13" s="608"/>
      <c r="C13" s="156">
        <v>0</v>
      </c>
      <c r="D13" s="156">
        <v>0</v>
      </c>
      <c r="E13" s="156">
        <v>4</v>
      </c>
      <c r="F13" s="156">
        <v>2</v>
      </c>
      <c r="G13" s="156">
        <v>7</v>
      </c>
      <c r="H13" s="156">
        <v>0</v>
      </c>
      <c r="I13" s="156">
        <v>6</v>
      </c>
      <c r="J13" s="156">
        <v>5</v>
      </c>
      <c r="K13" s="156">
        <v>11</v>
      </c>
      <c r="L13" s="156">
        <v>6</v>
      </c>
      <c r="M13" s="156"/>
      <c r="N13" s="156"/>
      <c r="O13" s="156"/>
      <c r="P13" s="156"/>
      <c r="Q13" s="156">
        <f t="shared" si="0"/>
        <v>28</v>
      </c>
      <c r="R13" s="156">
        <f t="shared" si="1"/>
        <v>13</v>
      </c>
      <c r="S13" s="156">
        <f t="shared" si="2"/>
        <v>41</v>
      </c>
      <c r="T13" s="596" t="s">
        <v>368</v>
      </c>
      <c r="U13" s="596"/>
    </row>
    <row r="14" spans="1:21" ht="24" customHeight="1">
      <c r="A14" s="608" t="s">
        <v>17</v>
      </c>
      <c r="B14" s="608"/>
      <c r="C14" s="156">
        <v>0</v>
      </c>
      <c r="D14" s="156">
        <v>1</v>
      </c>
      <c r="E14" s="156">
        <v>4</v>
      </c>
      <c r="F14" s="156">
        <v>4</v>
      </c>
      <c r="G14" s="156">
        <v>16</v>
      </c>
      <c r="H14" s="156">
        <v>1</v>
      </c>
      <c r="I14" s="156">
        <v>10</v>
      </c>
      <c r="J14" s="156">
        <v>4</v>
      </c>
      <c r="K14" s="156">
        <v>6</v>
      </c>
      <c r="L14" s="156">
        <v>3</v>
      </c>
      <c r="M14" s="156"/>
      <c r="N14" s="156"/>
      <c r="O14" s="156"/>
      <c r="P14" s="156"/>
      <c r="Q14" s="156">
        <f t="shared" si="0"/>
        <v>36</v>
      </c>
      <c r="R14" s="156">
        <f t="shared" si="1"/>
        <v>13</v>
      </c>
      <c r="S14" s="156">
        <f t="shared" si="2"/>
        <v>49</v>
      </c>
      <c r="T14" s="596" t="s">
        <v>369</v>
      </c>
      <c r="U14" s="596"/>
    </row>
    <row r="15" spans="1:21" ht="24" customHeight="1">
      <c r="A15" s="608" t="s">
        <v>31</v>
      </c>
      <c r="B15" s="608"/>
      <c r="C15" s="156">
        <v>0</v>
      </c>
      <c r="D15" s="156">
        <v>0</v>
      </c>
      <c r="E15" s="156">
        <v>3</v>
      </c>
      <c r="F15" s="156">
        <v>1</v>
      </c>
      <c r="G15" s="156">
        <v>12</v>
      </c>
      <c r="H15" s="156">
        <v>3</v>
      </c>
      <c r="I15" s="156">
        <v>5</v>
      </c>
      <c r="J15" s="156">
        <v>2</v>
      </c>
      <c r="K15" s="156">
        <v>1</v>
      </c>
      <c r="L15" s="156">
        <v>2</v>
      </c>
      <c r="M15" s="156"/>
      <c r="N15" s="156"/>
      <c r="O15" s="156"/>
      <c r="P15" s="156"/>
      <c r="Q15" s="156">
        <f t="shared" si="0"/>
        <v>21</v>
      </c>
      <c r="R15" s="156">
        <f t="shared" si="1"/>
        <v>8</v>
      </c>
      <c r="S15" s="156">
        <f t="shared" si="2"/>
        <v>29</v>
      </c>
      <c r="T15" s="596" t="s">
        <v>373</v>
      </c>
      <c r="U15" s="596"/>
    </row>
    <row r="16" spans="1:21" ht="24" customHeight="1" thickBot="1">
      <c r="A16" s="609" t="s">
        <v>699</v>
      </c>
      <c r="B16" s="609"/>
      <c r="C16" s="159">
        <v>0</v>
      </c>
      <c r="D16" s="159">
        <v>0</v>
      </c>
      <c r="E16" s="159">
        <v>2</v>
      </c>
      <c r="F16" s="159">
        <v>3</v>
      </c>
      <c r="G16" s="159">
        <v>10</v>
      </c>
      <c r="H16" s="159">
        <v>7</v>
      </c>
      <c r="I16" s="159">
        <v>11</v>
      </c>
      <c r="J16" s="159">
        <v>4</v>
      </c>
      <c r="K16" s="159">
        <v>8</v>
      </c>
      <c r="L16" s="159">
        <v>4</v>
      </c>
      <c r="M16" s="159"/>
      <c r="N16" s="159"/>
      <c r="O16" s="159"/>
      <c r="P16" s="159"/>
      <c r="Q16" s="159">
        <f t="shared" si="0"/>
        <v>31</v>
      </c>
      <c r="R16" s="159">
        <f t="shared" si="1"/>
        <v>18</v>
      </c>
      <c r="S16" s="159">
        <f t="shared" si="2"/>
        <v>49</v>
      </c>
      <c r="T16" s="600" t="s">
        <v>698</v>
      </c>
      <c r="U16" s="600"/>
    </row>
    <row r="17" spans="1:21" ht="24" customHeight="1" thickBot="1" thickTop="1">
      <c r="A17" s="606" t="s">
        <v>0</v>
      </c>
      <c r="B17" s="606"/>
      <c r="C17" s="157">
        <f>SUM(C8:C16)</f>
        <v>15</v>
      </c>
      <c r="D17" s="157">
        <f aca="true" t="shared" si="3" ref="D17:S17">SUM(D8:D16)</f>
        <v>9</v>
      </c>
      <c r="E17" s="157">
        <f t="shared" si="3"/>
        <v>33</v>
      </c>
      <c r="F17" s="157">
        <f t="shared" si="3"/>
        <v>26</v>
      </c>
      <c r="G17" s="157">
        <f t="shared" si="3"/>
        <v>89</v>
      </c>
      <c r="H17" s="157">
        <f t="shared" si="3"/>
        <v>55</v>
      </c>
      <c r="I17" s="157">
        <f t="shared" si="3"/>
        <v>94</v>
      </c>
      <c r="J17" s="157">
        <f t="shared" si="3"/>
        <v>53</v>
      </c>
      <c r="K17" s="157">
        <f t="shared" si="3"/>
        <v>63</v>
      </c>
      <c r="L17" s="157">
        <f t="shared" si="3"/>
        <v>51</v>
      </c>
      <c r="M17" s="157">
        <f t="shared" si="3"/>
        <v>0</v>
      </c>
      <c r="N17" s="157">
        <f t="shared" si="3"/>
        <v>0</v>
      </c>
      <c r="O17" s="157">
        <f t="shared" si="3"/>
        <v>0</v>
      </c>
      <c r="P17" s="157">
        <f t="shared" si="3"/>
        <v>0</v>
      </c>
      <c r="Q17" s="157">
        <f t="shared" si="3"/>
        <v>294</v>
      </c>
      <c r="R17" s="157">
        <f t="shared" si="3"/>
        <v>194</v>
      </c>
      <c r="S17" s="157">
        <f t="shared" si="3"/>
        <v>488</v>
      </c>
      <c r="T17" s="594" t="s">
        <v>374</v>
      </c>
      <c r="U17" s="594"/>
    </row>
    <row r="18" spans="1:19" ht="21.75" customHeight="1" thickTop="1">
      <c r="A18" s="501" t="s">
        <v>684</v>
      </c>
      <c r="B18" s="501"/>
      <c r="C18" s="501"/>
      <c r="D18" s="47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</sheetData>
  <sheetProtection/>
  <mergeCells count="41">
    <mergeCell ref="A13:B13"/>
    <mergeCell ref="K4:L4"/>
    <mergeCell ref="A14:B14"/>
    <mergeCell ref="C4:D4"/>
    <mergeCell ref="I4:J4"/>
    <mergeCell ref="A9:B9"/>
    <mergeCell ref="K5:L5"/>
    <mergeCell ref="A1:U1"/>
    <mergeCell ref="A17:B17"/>
    <mergeCell ref="A8:B8"/>
    <mergeCell ref="A10:B10"/>
    <mergeCell ref="A12:B12"/>
    <mergeCell ref="A16:B16"/>
    <mergeCell ref="Q4:S4"/>
    <mergeCell ref="A15:B15"/>
    <mergeCell ref="M4:N4"/>
    <mergeCell ref="A11:B11"/>
    <mergeCell ref="A3:S3"/>
    <mergeCell ref="E4:F4"/>
    <mergeCell ref="G4:H4"/>
    <mergeCell ref="O4:P4"/>
    <mergeCell ref="Q5:S5"/>
    <mergeCell ref="A4:B7"/>
    <mergeCell ref="G5:H5"/>
    <mergeCell ref="I5:J5"/>
    <mergeCell ref="T10:U10"/>
    <mergeCell ref="T14:U14"/>
    <mergeCell ref="T15:U15"/>
    <mergeCell ref="T16:U16"/>
    <mergeCell ref="T11:U11"/>
    <mergeCell ref="T12:U12"/>
    <mergeCell ref="A18:C18"/>
    <mergeCell ref="T17:U17"/>
    <mergeCell ref="A2:U2"/>
    <mergeCell ref="T3:U3"/>
    <mergeCell ref="T4:U7"/>
    <mergeCell ref="T13:U13"/>
    <mergeCell ref="C5:D5"/>
    <mergeCell ref="E5:F5"/>
    <mergeCell ref="T8:U8"/>
    <mergeCell ref="T9:U9"/>
  </mergeCells>
  <printOptions horizontalCentered="1"/>
  <pageMargins left="1" right="0.5" top="1.5" bottom="1" header="1.5" footer="1"/>
  <pageSetup horizontalDpi="600" verticalDpi="600" orientation="landscape" paperSize="9" scale="94" r:id="rId1"/>
  <headerFooter alignWithMargins="0">
    <oddFooter>&amp;C&amp;12 26&amp;11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23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16.00390625" style="0" customWidth="1"/>
    <col min="2" max="2" width="11.57421875" style="0" customWidth="1"/>
    <col min="3" max="3" width="11.8515625" style="0" customWidth="1"/>
    <col min="4" max="4" width="10.140625" style="0" customWidth="1"/>
    <col min="5" max="5" width="10.7109375" style="0" customWidth="1"/>
    <col min="6" max="6" width="10.8515625" style="0" customWidth="1"/>
    <col min="7" max="7" width="12.00390625" style="0" customWidth="1"/>
    <col min="8" max="8" width="9.57421875" style="0" customWidth="1"/>
    <col min="9" max="10" width="11.7109375" style="0" customWidth="1"/>
  </cols>
  <sheetData>
    <row r="1" spans="1:10" s="1" customFormat="1" ht="27.75">
      <c r="A1" s="474" t="s">
        <v>274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1" ht="24.75" customHeight="1">
      <c r="A2" s="474" t="s">
        <v>594</v>
      </c>
      <c r="B2" s="474"/>
      <c r="C2" s="474"/>
      <c r="D2" s="474"/>
      <c r="E2" s="474"/>
      <c r="F2" s="474"/>
      <c r="G2" s="474"/>
      <c r="H2" s="474"/>
      <c r="I2" s="474"/>
      <c r="J2" s="474"/>
      <c r="K2" s="13"/>
    </row>
    <row r="3" spans="1:11" ht="31.5" customHeigh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13"/>
    </row>
    <row r="4" spans="1:10" ht="28.5" customHeight="1" thickBot="1">
      <c r="A4" s="591" t="s">
        <v>327</v>
      </c>
      <c r="B4" s="591"/>
      <c r="C4" s="591"/>
      <c r="D4" s="591"/>
      <c r="E4" s="591"/>
      <c r="F4" s="591"/>
      <c r="G4" s="591"/>
      <c r="H4" s="591"/>
      <c r="I4" s="611" t="s">
        <v>469</v>
      </c>
      <c r="J4" s="611"/>
    </row>
    <row r="5" spans="1:10" ht="19.5" customHeight="1" thickTop="1">
      <c r="A5" s="533" t="s">
        <v>113</v>
      </c>
      <c r="B5" s="533"/>
      <c r="C5" s="533" t="s">
        <v>472</v>
      </c>
      <c r="D5" s="533"/>
      <c r="E5" s="533"/>
      <c r="F5" s="533"/>
      <c r="G5" s="533" t="s">
        <v>696</v>
      </c>
      <c r="H5" s="533"/>
      <c r="I5" s="615" t="s">
        <v>463</v>
      </c>
      <c r="J5" s="615"/>
    </row>
    <row r="6" spans="1:10" ht="19.5" customHeight="1" thickBot="1">
      <c r="A6" s="534"/>
      <c r="B6" s="534"/>
      <c r="C6" s="534" t="s">
        <v>471</v>
      </c>
      <c r="D6" s="534"/>
      <c r="E6" s="534" t="s">
        <v>470</v>
      </c>
      <c r="F6" s="534"/>
      <c r="G6" s="534"/>
      <c r="H6" s="534"/>
      <c r="I6" s="616"/>
      <c r="J6" s="616"/>
    </row>
    <row r="7" spans="1:10" ht="19.5" customHeight="1" thickTop="1">
      <c r="A7" s="514" t="s">
        <v>116</v>
      </c>
      <c r="B7" s="514"/>
      <c r="C7" s="623">
        <v>127</v>
      </c>
      <c r="D7" s="623"/>
      <c r="E7" s="623">
        <v>120</v>
      </c>
      <c r="F7" s="623"/>
      <c r="G7" s="621">
        <f>SUM(C7:F7)</f>
        <v>247</v>
      </c>
      <c r="H7" s="621"/>
      <c r="I7" s="617" t="s">
        <v>464</v>
      </c>
      <c r="J7" s="617"/>
    </row>
    <row r="8" spans="1:10" ht="19.5" customHeight="1">
      <c r="A8" s="622" t="s">
        <v>117</v>
      </c>
      <c r="B8" s="622"/>
      <c r="C8" s="620">
        <v>45</v>
      </c>
      <c r="D8" s="620"/>
      <c r="E8" s="620">
        <v>25</v>
      </c>
      <c r="F8" s="620"/>
      <c r="G8" s="619">
        <f aca="true" t="shared" si="0" ref="G8:G17">SUM(C8:F8)</f>
        <v>70</v>
      </c>
      <c r="H8" s="619"/>
      <c r="I8" s="613" t="s">
        <v>465</v>
      </c>
      <c r="J8" s="613"/>
    </row>
    <row r="9" spans="1:10" ht="19.5" customHeight="1">
      <c r="A9" s="622" t="s">
        <v>22</v>
      </c>
      <c r="B9" s="622"/>
      <c r="C9" s="620">
        <v>40</v>
      </c>
      <c r="D9" s="620"/>
      <c r="E9" s="620">
        <v>19</v>
      </c>
      <c r="F9" s="620"/>
      <c r="G9" s="619">
        <f t="shared" si="0"/>
        <v>59</v>
      </c>
      <c r="H9" s="619"/>
      <c r="I9" s="613" t="s">
        <v>405</v>
      </c>
      <c r="J9" s="613"/>
    </row>
    <row r="10" spans="1:10" ht="19.5" customHeight="1">
      <c r="A10" s="622" t="s">
        <v>3</v>
      </c>
      <c r="B10" s="622"/>
      <c r="C10" s="620">
        <v>11</v>
      </c>
      <c r="D10" s="620"/>
      <c r="E10" s="620">
        <v>4</v>
      </c>
      <c r="F10" s="620"/>
      <c r="G10" s="619">
        <f t="shared" si="0"/>
        <v>15</v>
      </c>
      <c r="H10" s="619"/>
      <c r="I10" s="613" t="s">
        <v>406</v>
      </c>
      <c r="J10" s="613"/>
    </row>
    <row r="11" spans="1:10" ht="19.5" customHeight="1">
      <c r="A11" s="622" t="s">
        <v>4</v>
      </c>
      <c r="B11" s="622"/>
      <c r="C11" s="620">
        <v>16</v>
      </c>
      <c r="D11" s="620"/>
      <c r="E11" s="620">
        <v>6</v>
      </c>
      <c r="F11" s="620"/>
      <c r="G11" s="619">
        <f t="shared" si="0"/>
        <v>22</v>
      </c>
      <c r="H11" s="619"/>
      <c r="I11" s="613" t="s">
        <v>407</v>
      </c>
      <c r="J11" s="613"/>
    </row>
    <row r="12" spans="1:10" ht="19.5" customHeight="1">
      <c r="A12" s="622" t="s">
        <v>5</v>
      </c>
      <c r="B12" s="622"/>
      <c r="C12" s="620">
        <v>4</v>
      </c>
      <c r="D12" s="620"/>
      <c r="E12" s="620">
        <v>2</v>
      </c>
      <c r="F12" s="620"/>
      <c r="G12" s="619">
        <f t="shared" si="0"/>
        <v>6</v>
      </c>
      <c r="H12" s="619"/>
      <c r="I12" s="613" t="s">
        <v>408</v>
      </c>
      <c r="J12" s="613"/>
    </row>
    <row r="13" spans="1:10" ht="19.5" customHeight="1">
      <c r="A13" s="622" t="s">
        <v>6</v>
      </c>
      <c r="B13" s="622"/>
      <c r="C13" s="620">
        <v>11</v>
      </c>
      <c r="D13" s="620"/>
      <c r="E13" s="620">
        <v>5</v>
      </c>
      <c r="F13" s="620"/>
      <c r="G13" s="619">
        <f t="shared" si="0"/>
        <v>16</v>
      </c>
      <c r="H13" s="619"/>
      <c r="I13" s="613" t="s">
        <v>409</v>
      </c>
      <c r="J13" s="613"/>
    </row>
    <row r="14" spans="1:10" ht="19.5" customHeight="1">
      <c r="A14" s="622" t="s">
        <v>118</v>
      </c>
      <c r="B14" s="622"/>
      <c r="C14" s="620">
        <v>1</v>
      </c>
      <c r="D14" s="620"/>
      <c r="E14" s="620">
        <v>1</v>
      </c>
      <c r="F14" s="620"/>
      <c r="G14" s="619">
        <f t="shared" si="0"/>
        <v>2</v>
      </c>
      <c r="H14" s="619"/>
      <c r="I14" s="613" t="s">
        <v>466</v>
      </c>
      <c r="J14" s="613"/>
    </row>
    <row r="15" spans="1:10" ht="19.5" customHeight="1">
      <c r="A15" s="622" t="s">
        <v>119</v>
      </c>
      <c r="B15" s="622"/>
      <c r="C15" s="620">
        <v>0</v>
      </c>
      <c r="D15" s="620"/>
      <c r="E15" s="620">
        <v>0</v>
      </c>
      <c r="F15" s="620"/>
      <c r="G15" s="619">
        <f t="shared" si="0"/>
        <v>0</v>
      </c>
      <c r="H15" s="619"/>
      <c r="I15" s="613" t="s">
        <v>467</v>
      </c>
      <c r="J15" s="613"/>
    </row>
    <row r="16" spans="1:10" s="19" customFormat="1" ht="19.5" customHeight="1">
      <c r="A16" s="622" t="s">
        <v>120</v>
      </c>
      <c r="B16" s="622"/>
      <c r="C16" s="620">
        <v>0</v>
      </c>
      <c r="D16" s="620"/>
      <c r="E16" s="620">
        <v>0</v>
      </c>
      <c r="F16" s="620"/>
      <c r="G16" s="619">
        <f t="shared" si="0"/>
        <v>0</v>
      </c>
      <c r="H16" s="619"/>
      <c r="I16" s="613" t="s">
        <v>468</v>
      </c>
      <c r="J16" s="613"/>
    </row>
    <row r="17" spans="1:10" ht="21.75" customHeight="1" thickBot="1">
      <c r="A17" s="626" t="s">
        <v>33</v>
      </c>
      <c r="B17" s="626"/>
      <c r="C17" s="625">
        <v>39</v>
      </c>
      <c r="D17" s="625"/>
      <c r="E17" s="625">
        <v>12</v>
      </c>
      <c r="F17" s="625"/>
      <c r="G17" s="629">
        <f t="shared" si="0"/>
        <v>51</v>
      </c>
      <c r="H17" s="629"/>
      <c r="I17" s="614" t="s">
        <v>410</v>
      </c>
      <c r="J17" s="614"/>
    </row>
    <row r="18" spans="1:10" ht="25.5" customHeight="1" thickBot="1" thickTop="1">
      <c r="A18" s="627" t="s">
        <v>0</v>
      </c>
      <c r="B18" s="627"/>
      <c r="C18" s="628">
        <f>SUM(C7:D17)</f>
        <v>294</v>
      </c>
      <c r="D18" s="628"/>
      <c r="E18" s="628">
        <f>SUM(E7:F17)</f>
        <v>194</v>
      </c>
      <c r="F18" s="628"/>
      <c r="G18" s="628">
        <f>SUM(G7:H17)</f>
        <v>488</v>
      </c>
      <c r="H18" s="628"/>
      <c r="I18" s="612" t="s">
        <v>374</v>
      </c>
      <c r="J18" s="612"/>
    </row>
    <row r="19" spans="1:2" ht="13.5" thickTop="1">
      <c r="A19" s="624"/>
      <c r="B19" s="624"/>
    </row>
    <row r="20" spans="2:7" ht="15">
      <c r="B20" s="11"/>
      <c r="C20" s="618"/>
      <c r="D20" s="618"/>
      <c r="E20" s="618"/>
      <c r="F20" s="618"/>
      <c r="G20" s="11"/>
    </row>
    <row r="21" spans="2:7" ht="15">
      <c r="B21" s="11"/>
      <c r="C21" s="618"/>
      <c r="D21" s="618"/>
      <c r="E21" s="618"/>
      <c r="F21" s="618"/>
      <c r="G21" s="11"/>
    </row>
    <row r="22" spans="2:7" ht="15">
      <c r="B22" s="11"/>
      <c r="C22" s="618"/>
      <c r="D22" s="618"/>
      <c r="E22" s="618"/>
      <c r="F22" s="618"/>
      <c r="G22" s="11"/>
    </row>
    <row r="23" spans="2:7" ht="15">
      <c r="B23" s="11"/>
      <c r="C23" s="618"/>
      <c r="D23" s="618"/>
      <c r="E23" s="618"/>
      <c r="F23" s="618"/>
      <c r="G23" s="11"/>
    </row>
  </sheetData>
  <sheetProtection/>
  <mergeCells count="79">
    <mergeCell ref="A18:B18"/>
    <mergeCell ref="E15:F15"/>
    <mergeCell ref="G15:H15"/>
    <mergeCell ref="A15:B15"/>
    <mergeCell ref="A16:B16"/>
    <mergeCell ref="C18:D18"/>
    <mergeCell ref="E18:F18"/>
    <mergeCell ref="G18:H18"/>
    <mergeCell ref="C16:D16"/>
    <mergeCell ref="G17:H17"/>
    <mergeCell ref="A14:B14"/>
    <mergeCell ref="G14:H14"/>
    <mergeCell ref="C15:D15"/>
    <mergeCell ref="G13:H13"/>
    <mergeCell ref="E16:F16"/>
    <mergeCell ref="G16:H16"/>
    <mergeCell ref="C14:D14"/>
    <mergeCell ref="E14:F14"/>
    <mergeCell ref="A12:B12"/>
    <mergeCell ref="A17:B17"/>
    <mergeCell ref="G12:H12"/>
    <mergeCell ref="G10:H10"/>
    <mergeCell ref="E12:F12"/>
    <mergeCell ref="C11:D11"/>
    <mergeCell ref="C12:D12"/>
    <mergeCell ref="E13:F13"/>
    <mergeCell ref="C13:D13"/>
    <mergeCell ref="A13:B13"/>
    <mergeCell ref="C23:D23"/>
    <mergeCell ref="E23:F23"/>
    <mergeCell ref="C21:D21"/>
    <mergeCell ref="E21:F21"/>
    <mergeCell ref="C22:D22"/>
    <mergeCell ref="E22:F22"/>
    <mergeCell ref="A19:B19"/>
    <mergeCell ref="C17:D17"/>
    <mergeCell ref="E17:F17"/>
    <mergeCell ref="C9:D9"/>
    <mergeCell ref="C6:D6"/>
    <mergeCell ref="E6:F6"/>
    <mergeCell ref="E7:F7"/>
    <mergeCell ref="E9:F9"/>
    <mergeCell ref="A7:B7"/>
    <mergeCell ref="A5:B6"/>
    <mergeCell ref="G7:H7"/>
    <mergeCell ref="A11:B11"/>
    <mergeCell ref="A9:B9"/>
    <mergeCell ref="A10:B10"/>
    <mergeCell ref="E10:F10"/>
    <mergeCell ref="E11:F11"/>
    <mergeCell ref="A8:B8"/>
    <mergeCell ref="C7:D7"/>
    <mergeCell ref="C20:D20"/>
    <mergeCell ref="E20:F20"/>
    <mergeCell ref="G9:H9"/>
    <mergeCell ref="C8:D8"/>
    <mergeCell ref="G11:H11"/>
    <mergeCell ref="C5:F5"/>
    <mergeCell ref="G5:H6"/>
    <mergeCell ref="E8:F8"/>
    <mergeCell ref="C10:D10"/>
    <mergeCell ref="G8:H8"/>
    <mergeCell ref="I17:J17"/>
    <mergeCell ref="I5:J6"/>
    <mergeCell ref="I7:J7"/>
    <mergeCell ref="I8:J8"/>
    <mergeCell ref="I9:J9"/>
    <mergeCell ref="I10:J10"/>
    <mergeCell ref="I11:J11"/>
    <mergeCell ref="A2:J3"/>
    <mergeCell ref="I4:J4"/>
    <mergeCell ref="I18:J18"/>
    <mergeCell ref="A4:H4"/>
    <mergeCell ref="A1:J1"/>
    <mergeCell ref="I12:J12"/>
    <mergeCell ref="I13:J13"/>
    <mergeCell ref="I14:J14"/>
    <mergeCell ref="I15:J15"/>
    <mergeCell ref="I16:J16"/>
  </mergeCells>
  <printOptions horizontalCentered="1"/>
  <pageMargins left="1.5" right="1.5" top="1.5" bottom="1" header="1.5" footer="1"/>
  <pageSetup horizontalDpi="600" verticalDpi="600" orientation="landscape" paperSize="9" scale="90" r:id="rId1"/>
  <headerFooter alignWithMargins="0">
    <oddFooter>&amp;C&amp;12 27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18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10.140625" style="13" customWidth="1"/>
    <col min="2" max="2" width="9.8515625" style="13" customWidth="1"/>
    <col min="3" max="3" width="8.8515625" style="13" customWidth="1"/>
    <col min="4" max="4" width="8.57421875" style="13" customWidth="1"/>
    <col min="5" max="5" width="8.00390625" style="13" customWidth="1"/>
    <col min="6" max="6" width="8.140625" style="13" customWidth="1"/>
    <col min="7" max="7" width="8.57421875" style="13" customWidth="1"/>
    <col min="8" max="8" width="8.7109375" style="13" customWidth="1"/>
    <col min="9" max="14" width="9.8515625" style="13" customWidth="1"/>
    <col min="15" max="15" width="9.140625" style="0" hidden="1" customWidth="1"/>
    <col min="16" max="16" width="8.421875" style="0" customWidth="1"/>
  </cols>
  <sheetData>
    <row r="1" spans="1:17" s="1" customFormat="1" ht="33" customHeight="1">
      <c r="A1" s="474" t="s">
        <v>275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</row>
    <row r="2" spans="1:17" ht="33.75" customHeight="1">
      <c r="A2" s="474" t="s">
        <v>616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17" ht="25.5" customHeight="1" thickBot="1">
      <c r="A3" s="314" t="s">
        <v>328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634" t="s">
        <v>617</v>
      </c>
      <c r="O3" s="634"/>
      <c r="P3" s="634"/>
      <c r="Q3" s="634"/>
    </row>
    <row r="4" spans="1:17" ht="25.5" customHeight="1" thickTop="1">
      <c r="A4" s="533" t="s">
        <v>121</v>
      </c>
      <c r="B4" s="550" t="s">
        <v>122</v>
      </c>
      <c r="C4" s="550"/>
      <c r="D4" s="550" t="s">
        <v>123</v>
      </c>
      <c r="E4" s="550"/>
      <c r="F4" s="550" t="s">
        <v>124</v>
      </c>
      <c r="G4" s="550"/>
      <c r="H4" s="550" t="s">
        <v>125</v>
      </c>
      <c r="I4" s="550"/>
      <c r="J4" s="550" t="s">
        <v>126</v>
      </c>
      <c r="K4" s="550"/>
      <c r="L4" s="550" t="s">
        <v>8</v>
      </c>
      <c r="M4" s="550"/>
      <c r="N4" s="550"/>
      <c r="P4" s="456" t="s">
        <v>360</v>
      </c>
      <c r="Q4" s="456"/>
    </row>
    <row r="5" spans="1:17" ht="19.5" customHeight="1">
      <c r="A5" s="534"/>
      <c r="B5" s="589" t="s">
        <v>473</v>
      </c>
      <c r="C5" s="589"/>
      <c r="D5" s="589" t="s">
        <v>474</v>
      </c>
      <c r="E5" s="589"/>
      <c r="F5" s="589" t="s">
        <v>475</v>
      </c>
      <c r="G5" s="589"/>
      <c r="H5" s="589" t="s">
        <v>476</v>
      </c>
      <c r="I5" s="589"/>
      <c r="J5" s="589" t="s">
        <v>477</v>
      </c>
      <c r="K5" s="589"/>
      <c r="L5" s="588" t="s">
        <v>641</v>
      </c>
      <c r="M5" s="588"/>
      <c r="N5" s="588"/>
      <c r="P5" s="457"/>
      <c r="Q5" s="457"/>
    </row>
    <row r="6" spans="1:17" ht="21.75" customHeight="1">
      <c r="A6" s="534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63" t="s">
        <v>114</v>
      </c>
      <c r="M6" s="63" t="s">
        <v>637</v>
      </c>
      <c r="N6" s="106" t="s">
        <v>41</v>
      </c>
      <c r="P6" s="457"/>
      <c r="Q6" s="457"/>
    </row>
    <row r="7" spans="1:17" ht="21.75" customHeight="1" thickBot="1">
      <c r="A7" s="535"/>
      <c r="B7" s="311" t="s">
        <v>392</v>
      </c>
      <c r="C7" s="311" t="s">
        <v>393</v>
      </c>
      <c r="D7" s="311" t="s">
        <v>392</v>
      </c>
      <c r="E7" s="311" t="s">
        <v>393</v>
      </c>
      <c r="F7" s="311" t="s">
        <v>392</v>
      </c>
      <c r="G7" s="311" t="s">
        <v>393</v>
      </c>
      <c r="H7" s="311" t="s">
        <v>392</v>
      </c>
      <c r="I7" s="311" t="s">
        <v>393</v>
      </c>
      <c r="J7" s="311" t="s">
        <v>392</v>
      </c>
      <c r="K7" s="311" t="s">
        <v>393</v>
      </c>
      <c r="L7" s="311" t="s">
        <v>392</v>
      </c>
      <c r="M7" s="311" t="s">
        <v>393</v>
      </c>
      <c r="N7" s="447" t="s">
        <v>441</v>
      </c>
      <c r="P7" s="460"/>
      <c r="Q7" s="460"/>
    </row>
    <row r="8" spans="1:17" ht="27.75" customHeight="1" thickTop="1">
      <c r="A8" s="81" t="s">
        <v>354</v>
      </c>
      <c r="B8" s="201">
        <v>15</v>
      </c>
      <c r="C8" s="201">
        <v>8</v>
      </c>
      <c r="D8" s="201">
        <v>0</v>
      </c>
      <c r="E8" s="201">
        <v>5</v>
      </c>
      <c r="F8" s="201">
        <v>0</v>
      </c>
      <c r="G8" s="201">
        <v>8</v>
      </c>
      <c r="H8" s="201">
        <v>10</v>
      </c>
      <c r="I8" s="201">
        <v>3</v>
      </c>
      <c r="J8" s="201">
        <v>15</v>
      </c>
      <c r="K8" s="201">
        <v>6</v>
      </c>
      <c r="L8" s="448">
        <f>SUM(J8,H8,F8,D8,B8)</f>
        <v>40</v>
      </c>
      <c r="M8" s="448">
        <f>SUM(K8,I8,G8,E8,C8)</f>
        <v>30</v>
      </c>
      <c r="N8" s="448">
        <f>SUM(L8:M8)</f>
        <v>70</v>
      </c>
      <c r="O8" s="20"/>
      <c r="P8" s="632" t="s">
        <v>361</v>
      </c>
      <c r="Q8" s="632"/>
    </row>
    <row r="9" spans="1:17" ht="27.75" customHeight="1">
      <c r="A9" s="161" t="s">
        <v>24</v>
      </c>
      <c r="B9" s="398">
        <v>5</v>
      </c>
      <c r="C9" s="398">
        <v>2</v>
      </c>
      <c r="D9" s="398">
        <v>6</v>
      </c>
      <c r="E9" s="398">
        <v>0</v>
      </c>
      <c r="F9" s="398">
        <v>1</v>
      </c>
      <c r="G9" s="398">
        <v>0</v>
      </c>
      <c r="H9" s="398">
        <v>3</v>
      </c>
      <c r="I9" s="398">
        <v>2</v>
      </c>
      <c r="J9" s="398">
        <v>1</v>
      </c>
      <c r="K9" s="398">
        <v>0</v>
      </c>
      <c r="L9" s="399">
        <f aca="true" t="shared" si="0" ref="L9:L16">SUM(J9,H9,F9,D9,B9)</f>
        <v>16</v>
      </c>
      <c r="M9" s="399">
        <f aca="true" t="shared" si="1" ref="M9:M16">SUM(K9,I9,G9,E9,C9)</f>
        <v>4</v>
      </c>
      <c r="N9" s="399">
        <f aca="true" t="shared" si="2" ref="N9:N16">SUM(L9:M9)</f>
        <v>20</v>
      </c>
      <c r="O9" s="20"/>
      <c r="P9" s="633" t="s">
        <v>362</v>
      </c>
      <c r="Q9" s="633"/>
    </row>
    <row r="10" spans="1:17" ht="27.75" customHeight="1">
      <c r="A10" s="161" t="s">
        <v>25</v>
      </c>
      <c r="B10" s="398">
        <v>28</v>
      </c>
      <c r="C10" s="398">
        <v>25</v>
      </c>
      <c r="D10" s="398">
        <v>7</v>
      </c>
      <c r="E10" s="398">
        <v>3</v>
      </c>
      <c r="F10" s="398">
        <v>18</v>
      </c>
      <c r="G10" s="398">
        <v>14</v>
      </c>
      <c r="H10" s="398">
        <v>10</v>
      </c>
      <c r="I10" s="398">
        <v>15</v>
      </c>
      <c r="J10" s="398">
        <v>14</v>
      </c>
      <c r="K10" s="398">
        <v>7</v>
      </c>
      <c r="L10" s="399">
        <f t="shared" si="0"/>
        <v>77</v>
      </c>
      <c r="M10" s="399">
        <f t="shared" si="1"/>
        <v>64</v>
      </c>
      <c r="N10" s="399">
        <f t="shared" si="2"/>
        <v>141</v>
      </c>
      <c r="O10" s="20"/>
      <c r="P10" s="633" t="s">
        <v>364</v>
      </c>
      <c r="Q10" s="633"/>
    </row>
    <row r="11" spans="1:17" ht="27.75" customHeight="1">
      <c r="A11" s="161" t="s">
        <v>26</v>
      </c>
      <c r="B11" s="398">
        <v>7</v>
      </c>
      <c r="C11" s="398">
        <v>4</v>
      </c>
      <c r="D11" s="398">
        <v>0</v>
      </c>
      <c r="E11" s="398">
        <v>0</v>
      </c>
      <c r="F11" s="398">
        <v>11</v>
      </c>
      <c r="G11" s="398">
        <v>5</v>
      </c>
      <c r="H11" s="398">
        <v>3</v>
      </c>
      <c r="I11" s="398">
        <v>10</v>
      </c>
      <c r="J11" s="398">
        <v>1</v>
      </c>
      <c r="K11" s="398">
        <v>3</v>
      </c>
      <c r="L11" s="399">
        <f t="shared" si="0"/>
        <v>22</v>
      </c>
      <c r="M11" s="399">
        <f t="shared" si="1"/>
        <v>22</v>
      </c>
      <c r="N11" s="399">
        <f t="shared" si="2"/>
        <v>44</v>
      </c>
      <c r="O11" s="20"/>
      <c r="P11" s="633" t="s">
        <v>366</v>
      </c>
      <c r="Q11" s="633"/>
    </row>
    <row r="12" spans="1:17" ht="27.75" customHeight="1">
      <c r="A12" s="161" t="s">
        <v>27</v>
      </c>
      <c r="B12" s="398">
        <v>5</v>
      </c>
      <c r="C12" s="398">
        <v>5</v>
      </c>
      <c r="D12" s="398">
        <v>0</v>
      </c>
      <c r="E12" s="398">
        <v>0</v>
      </c>
      <c r="F12" s="398">
        <v>3</v>
      </c>
      <c r="G12" s="398">
        <v>10</v>
      </c>
      <c r="H12" s="398">
        <v>0</v>
      </c>
      <c r="I12" s="398">
        <v>1</v>
      </c>
      <c r="J12" s="398">
        <v>15</v>
      </c>
      <c r="K12" s="398">
        <v>6</v>
      </c>
      <c r="L12" s="399">
        <f t="shared" si="0"/>
        <v>23</v>
      </c>
      <c r="M12" s="399">
        <f t="shared" si="1"/>
        <v>22</v>
      </c>
      <c r="N12" s="399">
        <f t="shared" si="2"/>
        <v>45</v>
      </c>
      <c r="O12" s="20"/>
      <c r="P12" s="633" t="s">
        <v>367</v>
      </c>
      <c r="Q12" s="633"/>
    </row>
    <row r="13" spans="1:17" ht="27.75" customHeight="1">
      <c r="A13" s="161" t="s">
        <v>16</v>
      </c>
      <c r="B13" s="398">
        <v>12</v>
      </c>
      <c r="C13" s="398">
        <v>7</v>
      </c>
      <c r="D13" s="398">
        <v>4</v>
      </c>
      <c r="E13" s="398">
        <v>2</v>
      </c>
      <c r="F13" s="398">
        <v>5</v>
      </c>
      <c r="G13" s="398">
        <v>2</v>
      </c>
      <c r="H13" s="398">
        <v>7</v>
      </c>
      <c r="I13" s="398">
        <v>2</v>
      </c>
      <c r="J13" s="398">
        <v>0</v>
      </c>
      <c r="K13" s="398">
        <v>0</v>
      </c>
      <c r="L13" s="399">
        <f t="shared" si="0"/>
        <v>28</v>
      </c>
      <c r="M13" s="399">
        <f t="shared" si="1"/>
        <v>13</v>
      </c>
      <c r="N13" s="399">
        <f t="shared" si="2"/>
        <v>41</v>
      </c>
      <c r="O13" s="20"/>
      <c r="P13" s="633" t="s">
        <v>368</v>
      </c>
      <c r="Q13" s="633"/>
    </row>
    <row r="14" spans="1:17" ht="27.75" customHeight="1">
      <c r="A14" s="161" t="s">
        <v>17</v>
      </c>
      <c r="B14" s="398">
        <v>16</v>
      </c>
      <c r="C14" s="398">
        <v>8</v>
      </c>
      <c r="D14" s="398">
        <v>4</v>
      </c>
      <c r="E14" s="398">
        <v>1</v>
      </c>
      <c r="F14" s="398">
        <v>8</v>
      </c>
      <c r="G14" s="398">
        <v>4</v>
      </c>
      <c r="H14" s="398">
        <v>4</v>
      </c>
      <c r="I14" s="398">
        <v>0</v>
      </c>
      <c r="J14" s="398">
        <v>4</v>
      </c>
      <c r="K14" s="398">
        <v>0</v>
      </c>
      <c r="L14" s="399">
        <f t="shared" si="0"/>
        <v>36</v>
      </c>
      <c r="M14" s="399">
        <f t="shared" si="1"/>
        <v>13</v>
      </c>
      <c r="N14" s="399">
        <f t="shared" si="2"/>
        <v>49</v>
      </c>
      <c r="O14" s="20"/>
      <c r="P14" s="633" t="s">
        <v>369</v>
      </c>
      <c r="Q14" s="633"/>
    </row>
    <row r="15" spans="1:17" ht="27.75" customHeight="1">
      <c r="A15" s="161" t="s">
        <v>31</v>
      </c>
      <c r="B15" s="398">
        <v>5</v>
      </c>
      <c r="C15" s="398">
        <v>1</v>
      </c>
      <c r="D15" s="398">
        <v>10</v>
      </c>
      <c r="E15" s="398">
        <v>1</v>
      </c>
      <c r="F15" s="398">
        <v>5</v>
      </c>
      <c r="G15" s="398">
        <v>1</v>
      </c>
      <c r="H15" s="398">
        <v>0</v>
      </c>
      <c r="I15" s="398">
        <v>5</v>
      </c>
      <c r="J15" s="398">
        <v>1</v>
      </c>
      <c r="K15" s="398">
        <v>0</v>
      </c>
      <c r="L15" s="399">
        <f t="shared" si="0"/>
        <v>21</v>
      </c>
      <c r="M15" s="399">
        <f t="shared" si="1"/>
        <v>8</v>
      </c>
      <c r="N15" s="399">
        <f t="shared" si="2"/>
        <v>29</v>
      </c>
      <c r="O15" s="20"/>
      <c r="P15" s="635" t="s">
        <v>373</v>
      </c>
      <c r="Q15" s="635"/>
    </row>
    <row r="16" spans="1:17" ht="27.75" customHeight="1" thickBot="1">
      <c r="A16" s="66" t="s">
        <v>699</v>
      </c>
      <c r="B16" s="241">
        <v>17</v>
      </c>
      <c r="C16" s="241">
        <v>7</v>
      </c>
      <c r="D16" s="241">
        <v>0</v>
      </c>
      <c r="E16" s="241">
        <v>1</v>
      </c>
      <c r="F16" s="241">
        <v>6</v>
      </c>
      <c r="G16" s="241">
        <v>4</v>
      </c>
      <c r="H16" s="241">
        <v>4</v>
      </c>
      <c r="I16" s="241">
        <v>5</v>
      </c>
      <c r="J16" s="241">
        <v>4</v>
      </c>
      <c r="K16" s="241">
        <v>1</v>
      </c>
      <c r="L16" s="411">
        <f t="shared" si="0"/>
        <v>31</v>
      </c>
      <c r="M16" s="411">
        <f t="shared" si="1"/>
        <v>18</v>
      </c>
      <c r="N16" s="411">
        <f t="shared" si="2"/>
        <v>49</v>
      </c>
      <c r="O16" s="20"/>
      <c r="P16" s="630" t="s">
        <v>698</v>
      </c>
      <c r="Q16" s="630"/>
    </row>
    <row r="17" spans="1:25" ht="27.75" customHeight="1" thickBot="1" thickTop="1">
      <c r="A17" s="172" t="s">
        <v>0</v>
      </c>
      <c r="B17" s="85">
        <f>SUM(B8:B16)</f>
        <v>110</v>
      </c>
      <c r="C17" s="85">
        <f aca="true" t="shared" si="3" ref="C17:N17">SUM(C8:C16)</f>
        <v>67</v>
      </c>
      <c r="D17" s="85">
        <f t="shared" si="3"/>
        <v>31</v>
      </c>
      <c r="E17" s="85">
        <f t="shared" si="3"/>
        <v>13</v>
      </c>
      <c r="F17" s="85">
        <f t="shared" si="3"/>
        <v>57</v>
      </c>
      <c r="G17" s="85">
        <f t="shared" si="3"/>
        <v>48</v>
      </c>
      <c r="H17" s="85">
        <f t="shared" si="3"/>
        <v>41</v>
      </c>
      <c r="I17" s="85">
        <f t="shared" si="3"/>
        <v>43</v>
      </c>
      <c r="J17" s="85">
        <f t="shared" si="3"/>
        <v>55</v>
      </c>
      <c r="K17" s="85">
        <f t="shared" si="3"/>
        <v>23</v>
      </c>
      <c r="L17" s="85">
        <f t="shared" si="3"/>
        <v>294</v>
      </c>
      <c r="M17" s="85">
        <f t="shared" si="3"/>
        <v>194</v>
      </c>
      <c r="N17" s="412">
        <f t="shared" si="3"/>
        <v>488</v>
      </c>
      <c r="O17" s="20"/>
      <c r="P17" s="631" t="s">
        <v>374</v>
      </c>
      <c r="Q17" s="631"/>
      <c r="R17" s="11"/>
      <c r="S17" s="11"/>
      <c r="T17" s="11"/>
      <c r="U17" s="11"/>
      <c r="V17" s="11"/>
      <c r="W17" s="11"/>
      <c r="X17" s="11"/>
      <c r="Y17" s="11"/>
    </row>
    <row r="18" spans="1:15" ht="21.75" customHeight="1" thickTop="1">
      <c r="A18" s="501" t="s">
        <v>684</v>
      </c>
      <c r="B18" s="501"/>
      <c r="C18" s="501"/>
      <c r="D18" s="1"/>
      <c r="E18" s="1"/>
      <c r="F18" s="1"/>
      <c r="G18" s="1"/>
      <c r="H18" s="1"/>
      <c r="I18" s="1"/>
      <c r="J18" s="1"/>
      <c r="K18" s="1"/>
      <c r="L18" s="1"/>
      <c r="M18" s="1"/>
      <c r="N18" s="42"/>
      <c r="O18" s="20"/>
    </row>
  </sheetData>
  <sheetProtection/>
  <mergeCells count="28">
    <mergeCell ref="A1:Q1"/>
    <mergeCell ref="A2:Q2"/>
    <mergeCell ref="N3:Q3"/>
    <mergeCell ref="P13:Q13"/>
    <mergeCell ref="P14:Q14"/>
    <mergeCell ref="P15:Q15"/>
    <mergeCell ref="D5:E5"/>
    <mergeCell ref="F5:G5"/>
    <mergeCell ref="H5:I5"/>
    <mergeCell ref="J5:K5"/>
    <mergeCell ref="L4:N4"/>
    <mergeCell ref="P16:Q16"/>
    <mergeCell ref="P17:Q17"/>
    <mergeCell ref="P8:Q8"/>
    <mergeCell ref="P9:Q9"/>
    <mergeCell ref="P10:Q10"/>
    <mergeCell ref="P11:Q11"/>
    <mergeCell ref="P12:Q12"/>
    <mergeCell ref="A18:C18"/>
    <mergeCell ref="L5:N5"/>
    <mergeCell ref="P4:Q7"/>
    <mergeCell ref="B5:C5"/>
    <mergeCell ref="A4:A7"/>
    <mergeCell ref="H4:I4"/>
    <mergeCell ref="B4:C4"/>
    <mergeCell ref="D4:E4"/>
    <mergeCell ref="F4:G4"/>
    <mergeCell ref="J4:K4"/>
  </mergeCells>
  <printOptions horizontalCentered="1"/>
  <pageMargins left="1" right="1" top="1.5" bottom="1" header="1.5" footer="1"/>
  <pageSetup horizontalDpi="600" verticalDpi="600" orientation="landscape" paperSize="9" scale="85" r:id="rId1"/>
  <headerFooter scaleWithDoc="0" alignWithMargins="0">
    <oddFooter>&amp;C&amp;12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Q20"/>
  <sheetViews>
    <sheetView rightToLeft="1" view="pageBreakPreview" zoomScale="75" zoomScaleSheetLayoutView="75" zoomScalePageLayoutView="0" workbookViewId="0" topLeftCell="A1">
      <selection activeCell="D8" sqref="D8:E8"/>
    </sheetView>
  </sheetViews>
  <sheetFormatPr defaultColWidth="9.140625" defaultRowHeight="12.75"/>
  <cols>
    <col min="1" max="1" width="10.140625" style="0" customWidth="1"/>
    <col min="2" max="2" width="20.28125" style="0" customWidth="1"/>
    <col min="3" max="3" width="6.28125" style="0" customWidth="1"/>
    <col min="4" max="4" width="8.140625" style="0" customWidth="1"/>
    <col min="5" max="5" width="9.28125" style="0" customWidth="1"/>
    <col min="6" max="6" width="8.140625" style="0" customWidth="1"/>
    <col min="7" max="7" width="7.00390625" style="0" bestFit="1" customWidth="1"/>
    <col min="8" max="8" width="9.8515625" style="0" bestFit="1" customWidth="1"/>
    <col min="9" max="9" width="8.57421875" style="0" customWidth="1"/>
    <col min="10" max="11" width="7.00390625" style="0" customWidth="1"/>
    <col min="12" max="12" width="8.140625" style="0" customWidth="1"/>
    <col min="13" max="13" width="8.57421875" style="0" customWidth="1"/>
    <col min="14" max="14" width="8.140625" style="0" customWidth="1"/>
    <col min="15" max="15" width="8.57421875" style="0" customWidth="1"/>
    <col min="16" max="16" width="11.421875" style="0" customWidth="1"/>
    <col min="17" max="17" width="12.57421875" style="0" customWidth="1"/>
  </cols>
  <sheetData>
    <row r="1" s="2" customFormat="1" ht="22.5" customHeight="1"/>
    <row r="2" spans="1:15" s="2" customFormat="1" ht="28.5" customHeight="1">
      <c r="A2" s="474" t="s">
        <v>258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1:17" s="2" customFormat="1" ht="28.5" customHeight="1">
      <c r="A3" s="477" t="s">
        <v>567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</row>
    <row r="4" spans="1:17" s="2" customFormat="1" ht="28.5" customHeight="1" thickBot="1">
      <c r="A4" s="481" t="s">
        <v>313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75" t="s">
        <v>568</v>
      </c>
      <c r="Q4" s="475"/>
    </row>
    <row r="5" spans="1:17" s="13" customFormat="1" ht="19.5" customHeight="1" thickTop="1">
      <c r="A5" s="456" t="s">
        <v>42</v>
      </c>
      <c r="B5" s="456"/>
      <c r="C5" s="482" t="s">
        <v>43</v>
      </c>
      <c r="D5" s="473" t="s">
        <v>253</v>
      </c>
      <c r="E5" s="473"/>
      <c r="F5" s="473"/>
      <c r="G5" s="473" t="s">
        <v>254</v>
      </c>
      <c r="H5" s="473"/>
      <c r="I5" s="473"/>
      <c r="J5" s="473" t="s">
        <v>255</v>
      </c>
      <c r="K5" s="473"/>
      <c r="L5" s="473"/>
      <c r="M5" s="473" t="s">
        <v>256</v>
      </c>
      <c r="N5" s="473"/>
      <c r="O5" s="473"/>
      <c r="P5" s="478" t="s">
        <v>383</v>
      </c>
      <c r="Q5" s="478"/>
    </row>
    <row r="6" spans="1:17" s="13" customFormat="1" ht="19.5" customHeight="1">
      <c r="A6" s="457"/>
      <c r="B6" s="457"/>
      <c r="C6" s="483"/>
      <c r="D6" s="476" t="s">
        <v>387</v>
      </c>
      <c r="E6" s="476"/>
      <c r="F6" s="476"/>
      <c r="G6" s="476" t="s">
        <v>388</v>
      </c>
      <c r="H6" s="476"/>
      <c r="I6" s="476"/>
      <c r="J6" s="476" t="s">
        <v>389</v>
      </c>
      <c r="K6" s="476"/>
      <c r="L6" s="476"/>
      <c r="M6" s="476" t="s">
        <v>390</v>
      </c>
      <c r="N6" s="476"/>
      <c r="O6" s="476"/>
      <c r="P6" s="479"/>
      <c r="Q6" s="479"/>
    </row>
    <row r="7" spans="1:17" s="13" customFormat="1" ht="24.75" customHeight="1">
      <c r="A7" s="457"/>
      <c r="B7" s="457"/>
      <c r="C7" s="484"/>
      <c r="D7" s="63" t="s">
        <v>114</v>
      </c>
      <c r="E7" s="63" t="s">
        <v>115</v>
      </c>
      <c r="F7" s="63" t="s">
        <v>41</v>
      </c>
      <c r="G7" s="63" t="s">
        <v>114</v>
      </c>
      <c r="H7" s="63" t="s">
        <v>115</v>
      </c>
      <c r="I7" s="63" t="s">
        <v>41</v>
      </c>
      <c r="J7" s="63" t="s">
        <v>114</v>
      </c>
      <c r="K7" s="63" t="s">
        <v>115</v>
      </c>
      <c r="L7" s="63" t="s">
        <v>41</v>
      </c>
      <c r="M7" s="63" t="s">
        <v>114</v>
      </c>
      <c r="N7" s="63" t="s">
        <v>115</v>
      </c>
      <c r="O7" s="63" t="s">
        <v>41</v>
      </c>
      <c r="P7" s="479"/>
      <c r="Q7" s="479"/>
    </row>
    <row r="8" spans="1:17" s="13" customFormat="1" ht="25.5" customHeight="1" thickBot="1">
      <c r="A8" s="460"/>
      <c r="B8" s="460"/>
      <c r="C8" s="264" t="s">
        <v>391</v>
      </c>
      <c r="D8" s="272" t="s">
        <v>401</v>
      </c>
      <c r="E8" s="272" t="s">
        <v>402</v>
      </c>
      <c r="F8" s="272" t="s">
        <v>374</v>
      </c>
      <c r="G8" s="272" t="s">
        <v>401</v>
      </c>
      <c r="H8" s="272" t="s">
        <v>402</v>
      </c>
      <c r="I8" s="272" t="s">
        <v>374</v>
      </c>
      <c r="J8" s="272" t="s">
        <v>401</v>
      </c>
      <c r="K8" s="272" t="s">
        <v>402</v>
      </c>
      <c r="L8" s="272" t="s">
        <v>374</v>
      </c>
      <c r="M8" s="272" t="s">
        <v>401</v>
      </c>
      <c r="N8" s="272" t="s">
        <v>402</v>
      </c>
      <c r="O8" s="272" t="s">
        <v>374</v>
      </c>
      <c r="P8" s="480"/>
      <c r="Q8" s="480"/>
    </row>
    <row r="9" spans="1:17" s="7" customFormat="1" ht="45.75" customHeight="1" thickTop="1">
      <c r="A9" s="485" t="s">
        <v>234</v>
      </c>
      <c r="B9" s="485"/>
      <c r="C9" s="58">
        <v>22</v>
      </c>
      <c r="D9" s="58">
        <v>303</v>
      </c>
      <c r="E9" s="58">
        <v>150</v>
      </c>
      <c r="F9" s="58">
        <f>SUM(D9:E9)</f>
        <v>453</v>
      </c>
      <c r="G9" s="58">
        <v>192</v>
      </c>
      <c r="H9" s="58">
        <v>105</v>
      </c>
      <c r="I9" s="58">
        <f>SUM(G9:H9)</f>
        <v>297</v>
      </c>
      <c r="J9" s="58">
        <v>131</v>
      </c>
      <c r="K9" s="58">
        <v>79</v>
      </c>
      <c r="L9" s="58">
        <f>SUM(J9:K9)</f>
        <v>210</v>
      </c>
      <c r="M9" s="58">
        <v>251</v>
      </c>
      <c r="N9" s="58">
        <v>337</v>
      </c>
      <c r="O9" s="58">
        <f>SUM(M9:N9)</f>
        <v>588</v>
      </c>
      <c r="P9" s="487" t="s">
        <v>384</v>
      </c>
      <c r="Q9" s="487"/>
    </row>
    <row r="10" spans="1:17" s="7" customFormat="1" ht="75" customHeight="1">
      <c r="A10" s="486" t="s">
        <v>245</v>
      </c>
      <c r="B10" s="486"/>
      <c r="C10" s="59">
        <v>11</v>
      </c>
      <c r="D10" s="59">
        <v>294</v>
      </c>
      <c r="E10" s="59">
        <v>194</v>
      </c>
      <c r="F10" s="59">
        <f>SUM(D10:E10)</f>
        <v>488</v>
      </c>
      <c r="G10" s="59">
        <v>126</v>
      </c>
      <c r="H10" s="59">
        <v>85</v>
      </c>
      <c r="I10" s="59">
        <f>SUM(G10:H10)</f>
        <v>211</v>
      </c>
      <c r="J10" s="59">
        <v>130</v>
      </c>
      <c r="K10" s="59">
        <v>76</v>
      </c>
      <c r="L10" s="59">
        <f>SUM(J10:K10)</f>
        <v>206</v>
      </c>
      <c r="M10" s="59">
        <v>231</v>
      </c>
      <c r="N10" s="59">
        <v>114</v>
      </c>
      <c r="O10" s="59">
        <f>SUM(M10:N10)</f>
        <v>345</v>
      </c>
      <c r="P10" s="488" t="s">
        <v>385</v>
      </c>
      <c r="Q10" s="488"/>
    </row>
    <row r="11" spans="1:17" s="7" customFormat="1" ht="75" customHeight="1">
      <c r="A11" s="68" t="s">
        <v>244</v>
      </c>
      <c r="B11" s="68"/>
      <c r="C11" s="59">
        <v>2</v>
      </c>
      <c r="D11" s="59">
        <v>153</v>
      </c>
      <c r="E11" s="59">
        <v>128</v>
      </c>
      <c r="F11" s="59">
        <f>SUM(D11:E11)</f>
        <v>281</v>
      </c>
      <c r="G11" s="59">
        <v>72</v>
      </c>
      <c r="H11" s="59">
        <v>50</v>
      </c>
      <c r="I11" s="59">
        <f>SUM(G11:H11)</f>
        <v>122</v>
      </c>
      <c r="J11" s="59">
        <v>17</v>
      </c>
      <c r="K11" s="59">
        <v>5</v>
      </c>
      <c r="L11" s="59">
        <f>SUM(J11:K11)</f>
        <v>22</v>
      </c>
      <c r="M11" s="59">
        <v>63</v>
      </c>
      <c r="N11" s="59">
        <v>65</v>
      </c>
      <c r="O11" s="59">
        <f>SUM(M11:N11)</f>
        <v>128</v>
      </c>
      <c r="P11" s="488" t="s">
        <v>386</v>
      </c>
      <c r="Q11" s="488"/>
    </row>
    <row r="12" spans="1:17" s="7" customFormat="1" ht="63" customHeight="1" thickBot="1">
      <c r="A12" s="491" t="s">
        <v>238</v>
      </c>
      <c r="B12" s="491"/>
      <c r="C12" s="69">
        <v>61</v>
      </c>
      <c r="D12" s="69">
        <v>1946</v>
      </c>
      <c r="E12" s="69">
        <v>1150</v>
      </c>
      <c r="F12" s="69">
        <f>SUM(D12:E12)</f>
        <v>3096</v>
      </c>
      <c r="G12" s="69">
        <v>398</v>
      </c>
      <c r="H12" s="69">
        <v>287</v>
      </c>
      <c r="I12" s="69">
        <f>SUM(G12:H12)</f>
        <v>685</v>
      </c>
      <c r="J12" s="69">
        <v>483</v>
      </c>
      <c r="K12" s="69">
        <v>288</v>
      </c>
      <c r="L12" s="69">
        <f>SUM(J12:K12)</f>
        <v>771</v>
      </c>
      <c r="M12" s="69">
        <v>619</v>
      </c>
      <c r="N12" s="69">
        <v>945</v>
      </c>
      <c r="O12" s="69">
        <f>SUM(M12:N12)</f>
        <v>1564</v>
      </c>
      <c r="P12" s="489" t="s">
        <v>381</v>
      </c>
      <c r="Q12" s="489"/>
    </row>
    <row r="13" spans="1:17" s="7" customFormat="1" ht="39" customHeight="1" thickBot="1" thickTop="1">
      <c r="A13" s="492" t="s">
        <v>0</v>
      </c>
      <c r="B13" s="492"/>
      <c r="C13" s="70">
        <f>SUM(C9:C12)</f>
        <v>96</v>
      </c>
      <c r="D13" s="71">
        <f aca="true" t="shared" si="0" ref="D13:O13">SUM(D9:D12)</f>
        <v>2696</v>
      </c>
      <c r="E13" s="71">
        <f t="shared" si="0"/>
        <v>1622</v>
      </c>
      <c r="F13" s="71">
        <f t="shared" si="0"/>
        <v>4318</v>
      </c>
      <c r="G13" s="71">
        <f t="shared" si="0"/>
        <v>788</v>
      </c>
      <c r="H13" s="71">
        <f t="shared" si="0"/>
        <v>527</v>
      </c>
      <c r="I13" s="71">
        <f t="shared" si="0"/>
        <v>1315</v>
      </c>
      <c r="J13" s="71">
        <f t="shared" si="0"/>
        <v>761</v>
      </c>
      <c r="K13" s="71">
        <f t="shared" si="0"/>
        <v>448</v>
      </c>
      <c r="L13" s="71">
        <f t="shared" si="0"/>
        <v>1209</v>
      </c>
      <c r="M13" s="71">
        <f t="shared" si="0"/>
        <v>1164</v>
      </c>
      <c r="N13" s="71">
        <f t="shared" si="0"/>
        <v>1461</v>
      </c>
      <c r="O13" s="71">
        <f t="shared" si="0"/>
        <v>2625</v>
      </c>
      <c r="P13" s="490" t="s">
        <v>374</v>
      </c>
      <c r="Q13" s="490"/>
    </row>
    <row r="14" spans="2:8" ht="12.75" customHeight="1" thickTop="1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2:15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4" ht="15">
      <c r="B17" s="9"/>
      <c r="C17" s="9"/>
      <c r="D17" s="10"/>
      <c r="E17" s="55"/>
      <c r="F17" s="8"/>
      <c r="G17" s="8"/>
      <c r="H17" s="55"/>
      <c r="K17" s="52"/>
      <c r="N17" s="52"/>
    </row>
    <row r="18" spans="2:8" ht="15">
      <c r="B18" s="8"/>
      <c r="C18" s="8"/>
      <c r="D18" s="10"/>
      <c r="E18" s="8"/>
      <c r="F18" s="8"/>
      <c r="G18" s="8"/>
      <c r="H18" s="8"/>
    </row>
    <row r="19" spans="2:8" ht="15">
      <c r="B19" s="8"/>
      <c r="C19" s="8"/>
      <c r="D19" s="10"/>
      <c r="E19" s="8"/>
      <c r="F19" s="8"/>
      <c r="G19" s="8"/>
      <c r="H19" s="8"/>
    </row>
    <row r="20" spans="2:8" ht="12.75">
      <c r="B20" s="8"/>
      <c r="C20" s="8"/>
      <c r="D20" s="8"/>
      <c r="E20" s="8"/>
      <c r="F20" s="8"/>
      <c r="G20" s="8"/>
      <c r="H20" s="8"/>
    </row>
  </sheetData>
  <sheetProtection/>
  <mergeCells count="24">
    <mergeCell ref="A9:B9"/>
    <mergeCell ref="A10:B10"/>
    <mergeCell ref="P9:Q9"/>
    <mergeCell ref="P10:Q10"/>
    <mergeCell ref="P12:Q12"/>
    <mergeCell ref="P13:Q13"/>
    <mergeCell ref="P11:Q11"/>
    <mergeCell ref="A12:B12"/>
    <mergeCell ref="A13:B13"/>
    <mergeCell ref="P4:Q4"/>
    <mergeCell ref="D6:F6"/>
    <mergeCell ref="G6:I6"/>
    <mergeCell ref="J6:L6"/>
    <mergeCell ref="M6:O6"/>
    <mergeCell ref="A3:Q3"/>
    <mergeCell ref="P5:Q8"/>
    <mergeCell ref="A4:O4"/>
    <mergeCell ref="C5:C7"/>
    <mergeCell ref="A2:O2"/>
    <mergeCell ref="D5:F5"/>
    <mergeCell ref="G5:I5"/>
    <mergeCell ref="J5:L5"/>
    <mergeCell ref="M5:O5"/>
    <mergeCell ref="A5:B8"/>
  </mergeCells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 xml:space="preserve">&amp;C&amp;"Arial,Bold"&amp;12 &amp;"Arial,Regular"&amp;11 9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U16"/>
  <sheetViews>
    <sheetView rightToLeft="1" view="pageBreakPreview" zoomScale="75" zoomScaleNormal="90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20.28125" style="21" customWidth="1"/>
    <col min="2" max="2" width="6.28125" style="0" customWidth="1"/>
    <col min="3" max="5" width="5.8515625" style="0" customWidth="1"/>
    <col min="6" max="6" width="6.28125" style="0" customWidth="1"/>
    <col min="7" max="7" width="5.7109375" style="0" customWidth="1"/>
    <col min="8" max="12" width="6.28125" style="0" customWidth="1"/>
    <col min="13" max="13" width="5.57421875" style="0" customWidth="1"/>
    <col min="14" max="17" width="6.28125" style="0" customWidth="1"/>
    <col min="18" max="18" width="7.28125" style="0" customWidth="1"/>
    <col min="19" max="19" width="7.8515625" style="0" customWidth="1"/>
    <col min="20" max="20" width="8.00390625" style="0" customWidth="1"/>
    <col min="21" max="21" width="17.28125" style="0" customWidth="1"/>
  </cols>
  <sheetData>
    <row r="1" s="1" customFormat="1" ht="21" customHeight="1"/>
    <row r="2" spans="1:20" ht="24.75" customHeight="1">
      <c r="A2" s="474" t="s">
        <v>276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</row>
    <row r="3" spans="1:21" ht="43.5" customHeight="1">
      <c r="A3" s="474" t="s">
        <v>595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</row>
    <row r="4" spans="1:21" ht="19.5" customHeight="1" thickBot="1">
      <c r="A4" s="314" t="s">
        <v>329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05" t="s">
        <v>478</v>
      </c>
    </row>
    <row r="5" spans="1:21" ht="38.25" customHeight="1" thickTop="1">
      <c r="A5" s="533" t="s">
        <v>127</v>
      </c>
      <c r="B5" s="637" t="s">
        <v>128</v>
      </c>
      <c r="C5" s="637"/>
      <c r="D5" s="637" t="s">
        <v>57</v>
      </c>
      <c r="E5" s="637"/>
      <c r="F5" s="637" t="s">
        <v>129</v>
      </c>
      <c r="G5" s="637"/>
      <c r="H5" s="637" t="s">
        <v>58</v>
      </c>
      <c r="I5" s="637"/>
      <c r="J5" s="637" t="s">
        <v>130</v>
      </c>
      <c r="K5" s="637"/>
      <c r="L5" s="637" t="s">
        <v>59</v>
      </c>
      <c r="M5" s="637"/>
      <c r="N5" s="637" t="s">
        <v>131</v>
      </c>
      <c r="O5" s="637"/>
      <c r="P5" s="643" t="s">
        <v>242</v>
      </c>
      <c r="Q5" s="643"/>
      <c r="R5" s="533" t="s">
        <v>0</v>
      </c>
      <c r="S5" s="533"/>
      <c r="T5" s="533"/>
      <c r="U5" s="640" t="s">
        <v>479</v>
      </c>
    </row>
    <row r="6" spans="1:21" ht="33.75" customHeight="1">
      <c r="A6" s="534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8" t="s">
        <v>462</v>
      </c>
      <c r="Q6" s="638"/>
      <c r="R6" s="639" t="s">
        <v>374</v>
      </c>
      <c r="S6" s="639"/>
      <c r="T6" s="639"/>
      <c r="U6" s="641"/>
    </row>
    <row r="7" spans="1:21" ht="19.5" customHeight="1">
      <c r="A7" s="534"/>
      <c r="B7" s="92" t="s">
        <v>114</v>
      </c>
      <c r="C7" s="92" t="s">
        <v>637</v>
      </c>
      <c r="D7" s="92" t="s">
        <v>114</v>
      </c>
      <c r="E7" s="92" t="s">
        <v>637</v>
      </c>
      <c r="F7" s="92" t="s">
        <v>114</v>
      </c>
      <c r="G7" s="92" t="s">
        <v>637</v>
      </c>
      <c r="H7" s="92" t="s">
        <v>114</v>
      </c>
      <c r="I7" s="92" t="s">
        <v>637</v>
      </c>
      <c r="J7" s="92" t="s">
        <v>114</v>
      </c>
      <c r="K7" s="92" t="s">
        <v>637</v>
      </c>
      <c r="L7" s="92" t="s">
        <v>114</v>
      </c>
      <c r="M7" s="92" t="s">
        <v>637</v>
      </c>
      <c r="N7" s="92" t="s">
        <v>114</v>
      </c>
      <c r="O7" s="92" t="s">
        <v>637</v>
      </c>
      <c r="P7" s="92" t="s">
        <v>114</v>
      </c>
      <c r="Q7" s="92" t="s">
        <v>637</v>
      </c>
      <c r="R7" s="92" t="s">
        <v>114</v>
      </c>
      <c r="S7" s="92" t="s">
        <v>637</v>
      </c>
      <c r="T7" s="86" t="s">
        <v>41</v>
      </c>
      <c r="U7" s="641"/>
    </row>
    <row r="8" spans="1:21" ht="27" customHeight="1" thickBot="1">
      <c r="A8" s="534"/>
      <c r="B8" s="311" t="s">
        <v>392</v>
      </c>
      <c r="C8" s="311" t="s">
        <v>393</v>
      </c>
      <c r="D8" s="311" t="s">
        <v>392</v>
      </c>
      <c r="E8" s="311" t="s">
        <v>393</v>
      </c>
      <c r="F8" s="311" t="s">
        <v>392</v>
      </c>
      <c r="G8" s="311" t="s">
        <v>393</v>
      </c>
      <c r="H8" s="311" t="s">
        <v>392</v>
      </c>
      <c r="I8" s="311" t="s">
        <v>393</v>
      </c>
      <c r="J8" s="311" t="s">
        <v>392</v>
      </c>
      <c r="K8" s="311" t="s">
        <v>393</v>
      </c>
      <c r="L8" s="311" t="s">
        <v>392</v>
      </c>
      <c r="M8" s="311" t="s">
        <v>393</v>
      </c>
      <c r="N8" s="311" t="s">
        <v>392</v>
      </c>
      <c r="O8" s="311" t="s">
        <v>393</v>
      </c>
      <c r="P8" s="311" t="s">
        <v>392</v>
      </c>
      <c r="Q8" s="311" t="s">
        <v>393</v>
      </c>
      <c r="R8" s="311" t="s">
        <v>392</v>
      </c>
      <c r="S8" s="311" t="s">
        <v>393</v>
      </c>
      <c r="T8" s="311" t="s">
        <v>441</v>
      </c>
      <c r="U8" s="642"/>
    </row>
    <row r="9" spans="1:21" ht="35.25" customHeight="1" thickTop="1">
      <c r="A9" s="174" t="s">
        <v>132</v>
      </c>
      <c r="B9" s="58">
        <v>1</v>
      </c>
      <c r="C9" s="58">
        <v>0</v>
      </c>
      <c r="D9" s="58">
        <v>0</v>
      </c>
      <c r="E9" s="58">
        <v>0</v>
      </c>
      <c r="F9" s="58">
        <v>1</v>
      </c>
      <c r="G9" s="58">
        <v>0</v>
      </c>
      <c r="H9" s="58">
        <v>4</v>
      </c>
      <c r="I9" s="58">
        <v>0</v>
      </c>
      <c r="J9" s="58">
        <v>0</v>
      </c>
      <c r="K9" s="58">
        <v>0</v>
      </c>
      <c r="L9" s="58">
        <v>6</v>
      </c>
      <c r="M9" s="58">
        <v>3</v>
      </c>
      <c r="N9" s="58">
        <v>7</v>
      </c>
      <c r="O9" s="58">
        <v>0</v>
      </c>
      <c r="P9" s="58">
        <v>0</v>
      </c>
      <c r="Q9" s="58">
        <v>0</v>
      </c>
      <c r="R9" s="58">
        <f>SUM(P9,N9,L9,J9,H9,F9,D9,B9)</f>
        <v>19</v>
      </c>
      <c r="S9" s="58">
        <f>SUM(Q9,O9,M9,K9,I9,G9,E9,C9)</f>
        <v>3</v>
      </c>
      <c r="T9" s="58">
        <f>SUM(R9:S9)</f>
        <v>22</v>
      </c>
      <c r="U9" s="307" t="s">
        <v>480</v>
      </c>
    </row>
    <row r="10" spans="1:21" ht="43.5" customHeight="1">
      <c r="A10" s="116" t="s">
        <v>133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4</v>
      </c>
      <c r="K10" s="59">
        <v>0</v>
      </c>
      <c r="L10" s="59">
        <v>3</v>
      </c>
      <c r="M10" s="59">
        <v>1</v>
      </c>
      <c r="N10" s="59">
        <v>0</v>
      </c>
      <c r="O10" s="59">
        <v>0</v>
      </c>
      <c r="P10" s="59">
        <v>4</v>
      </c>
      <c r="Q10" s="59">
        <v>8</v>
      </c>
      <c r="R10" s="59">
        <f aca="true" t="shared" si="0" ref="R10:R15">SUM(P10,N10,L10,J10,H10,F10,D10,B10)</f>
        <v>11</v>
      </c>
      <c r="S10" s="59">
        <f aca="true" t="shared" si="1" ref="S10:S15">SUM(Q10,O10,M10,K10,I10,G10,E10,C10)</f>
        <v>9</v>
      </c>
      <c r="T10" s="59">
        <f aca="true" t="shared" si="2" ref="T10:T15">SUM(R10:S10)</f>
        <v>20</v>
      </c>
      <c r="U10" s="308" t="s">
        <v>481</v>
      </c>
    </row>
    <row r="11" spans="1:21" ht="28.5" customHeight="1">
      <c r="A11" s="116" t="s">
        <v>134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1</v>
      </c>
      <c r="H11" s="59">
        <v>0</v>
      </c>
      <c r="I11" s="59">
        <v>3</v>
      </c>
      <c r="J11" s="59">
        <v>0</v>
      </c>
      <c r="K11" s="59">
        <v>0</v>
      </c>
      <c r="L11" s="59">
        <v>6</v>
      </c>
      <c r="M11" s="59">
        <v>2</v>
      </c>
      <c r="N11" s="59">
        <v>0</v>
      </c>
      <c r="O11" s="59">
        <v>0</v>
      </c>
      <c r="P11" s="59">
        <v>0</v>
      </c>
      <c r="Q11" s="59">
        <v>0</v>
      </c>
      <c r="R11" s="59">
        <f t="shared" si="0"/>
        <v>6</v>
      </c>
      <c r="S11" s="59">
        <f t="shared" si="1"/>
        <v>6</v>
      </c>
      <c r="T11" s="59">
        <f t="shared" si="2"/>
        <v>12</v>
      </c>
      <c r="U11" s="308" t="s">
        <v>482</v>
      </c>
    </row>
    <row r="12" spans="1:21" ht="28.5" customHeight="1">
      <c r="A12" s="116" t="s">
        <v>135</v>
      </c>
      <c r="B12" s="59">
        <v>0</v>
      </c>
      <c r="C12" s="59">
        <v>0</v>
      </c>
      <c r="D12" s="59">
        <v>0</v>
      </c>
      <c r="E12" s="59">
        <v>0</v>
      </c>
      <c r="F12" s="59">
        <v>12</v>
      </c>
      <c r="G12" s="59">
        <v>2</v>
      </c>
      <c r="H12" s="59">
        <v>11</v>
      </c>
      <c r="I12" s="59">
        <v>7</v>
      </c>
      <c r="J12" s="59">
        <v>7</v>
      </c>
      <c r="K12" s="59">
        <v>6</v>
      </c>
      <c r="L12" s="59">
        <v>15</v>
      </c>
      <c r="M12" s="59">
        <v>3</v>
      </c>
      <c r="N12" s="59">
        <v>12</v>
      </c>
      <c r="O12" s="59">
        <v>6</v>
      </c>
      <c r="P12" s="59">
        <v>7</v>
      </c>
      <c r="Q12" s="59">
        <v>12</v>
      </c>
      <c r="R12" s="59">
        <f t="shared" si="0"/>
        <v>64</v>
      </c>
      <c r="S12" s="59">
        <f t="shared" si="1"/>
        <v>36</v>
      </c>
      <c r="T12" s="59">
        <f t="shared" si="2"/>
        <v>100</v>
      </c>
      <c r="U12" s="308" t="s">
        <v>483</v>
      </c>
    </row>
    <row r="13" spans="1:21" ht="45.75" customHeight="1">
      <c r="A13" s="116" t="s">
        <v>136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2</v>
      </c>
      <c r="K13" s="59">
        <v>0</v>
      </c>
      <c r="L13" s="59">
        <v>2</v>
      </c>
      <c r="M13" s="59">
        <v>3</v>
      </c>
      <c r="N13" s="59">
        <v>10</v>
      </c>
      <c r="O13" s="59">
        <v>2</v>
      </c>
      <c r="P13" s="59">
        <v>0</v>
      </c>
      <c r="Q13" s="59">
        <v>1</v>
      </c>
      <c r="R13" s="59">
        <f t="shared" si="0"/>
        <v>14</v>
      </c>
      <c r="S13" s="59">
        <f t="shared" si="1"/>
        <v>6</v>
      </c>
      <c r="T13" s="59">
        <f t="shared" si="2"/>
        <v>20</v>
      </c>
      <c r="U13" s="308" t="s">
        <v>484</v>
      </c>
    </row>
    <row r="14" spans="1:21" ht="28.5" customHeight="1">
      <c r="A14" s="116" t="s">
        <v>137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f t="shared" si="0"/>
        <v>0</v>
      </c>
      <c r="S14" s="59">
        <f t="shared" si="1"/>
        <v>0</v>
      </c>
      <c r="T14" s="59">
        <f t="shared" si="2"/>
        <v>0</v>
      </c>
      <c r="U14" s="308" t="s">
        <v>485</v>
      </c>
    </row>
    <row r="15" spans="1:21" ht="28.5" customHeight="1" thickBot="1">
      <c r="A15" s="175" t="s">
        <v>33</v>
      </c>
      <c r="B15" s="60">
        <v>14</v>
      </c>
      <c r="C15" s="60">
        <v>9</v>
      </c>
      <c r="D15" s="60">
        <v>33</v>
      </c>
      <c r="E15" s="60">
        <v>26</v>
      </c>
      <c r="F15" s="60">
        <v>33</v>
      </c>
      <c r="G15" s="60">
        <v>19</v>
      </c>
      <c r="H15" s="60">
        <v>28</v>
      </c>
      <c r="I15" s="60">
        <v>23</v>
      </c>
      <c r="J15" s="60">
        <v>29</v>
      </c>
      <c r="K15" s="60">
        <v>20</v>
      </c>
      <c r="L15" s="60">
        <v>20</v>
      </c>
      <c r="M15" s="60">
        <v>15</v>
      </c>
      <c r="N15" s="60">
        <v>11</v>
      </c>
      <c r="O15" s="60">
        <v>13</v>
      </c>
      <c r="P15" s="60">
        <v>12</v>
      </c>
      <c r="Q15" s="60">
        <v>9</v>
      </c>
      <c r="R15" s="60">
        <f t="shared" si="0"/>
        <v>180</v>
      </c>
      <c r="S15" s="60">
        <f t="shared" si="1"/>
        <v>134</v>
      </c>
      <c r="T15" s="60">
        <f t="shared" si="2"/>
        <v>314</v>
      </c>
      <c r="U15" s="315" t="s">
        <v>410</v>
      </c>
    </row>
    <row r="16" spans="1:21" ht="29.25" customHeight="1" thickBot="1" thickTop="1">
      <c r="A16" s="173" t="s">
        <v>0</v>
      </c>
      <c r="B16" s="102">
        <f>SUM(B9:B15)</f>
        <v>15</v>
      </c>
      <c r="C16" s="102">
        <f aca="true" t="shared" si="3" ref="C16:T16">SUM(C9:C15)</f>
        <v>9</v>
      </c>
      <c r="D16" s="102">
        <f t="shared" si="3"/>
        <v>33</v>
      </c>
      <c r="E16" s="102">
        <f t="shared" si="3"/>
        <v>26</v>
      </c>
      <c r="F16" s="102">
        <f t="shared" si="3"/>
        <v>46</v>
      </c>
      <c r="G16" s="102">
        <f t="shared" si="3"/>
        <v>22</v>
      </c>
      <c r="H16" s="102">
        <f t="shared" si="3"/>
        <v>43</v>
      </c>
      <c r="I16" s="102">
        <f t="shared" si="3"/>
        <v>33</v>
      </c>
      <c r="J16" s="102">
        <f t="shared" si="3"/>
        <v>42</v>
      </c>
      <c r="K16" s="102">
        <f t="shared" si="3"/>
        <v>26</v>
      </c>
      <c r="L16" s="102">
        <f t="shared" si="3"/>
        <v>52</v>
      </c>
      <c r="M16" s="102">
        <f t="shared" si="3"/>
        <v>27</v>
      </c>
      <c r="N16" s="102">
        <f t="shared" si="3"/>
        <v>40</v>
      </c>
      <c r="O16" s="102">
        <f t="shared" si="3"/>
        <v>21</v>
      </c>
      <c r="P16" s="102">
        <f t="shared" si="3"/>
        <v>23</v>
      </c>
      <c r="Q16" s="102">
        <f t="shared" si="3"/>
        <v>30</v>
      </c>
      <c r="R16" s="102">
        <f t="shared" si="3"/>
        <v>294</v>
      </c>
      <c r="S16" s="102">
        <f t="shared" si="3"/>
        <v>194</v>
      </c>
      <c r="T16" s="102">
        <f t="shared" si="3"/>
        <v>488</v>
      </c>
      <c r="U16" s="316" t="s">
        <v>374</v>
      </c>
    </row>
    <row r="17" ht="18" customHeight="1" thickTop="1"/>
    <row r="18" ht="18" customHeight="1"/>
    <row r="19" ht="18" customHeight="1"/>
  </sheetData>
  <sheetProtection/>
  <mergeCells count="22">
    <mergeCell ref="L5:M5"/>
    <mergeCell ref="J6:K6"/>
    <mergeCell ref="N5:O5"/>
    <mergeCell ref="B5:C5"/>
    <mergeCell ref="A2:T2"/>
    <mergeCell ref="H5:I5"/>
    <mergeCell ref="R5:T5"/>
    <mergeCell ref="P5:Q5"/>
    <mergeCell ref="A5:A8"/>
    <mergeCell ref="F5:G5"/>
    <mergeCell ref="L6:M6"/>
    <mergeCell ref="N6:O6"/>
    <mergeCell ref="A3:U3"/>
    <mergeCell ref="D6:E6"/>
    <mergeCell ref="D5:E5"/>
    <mergeCell ref="B6:C6"/>
    <mergeCell ref="J5:K5"/>
    <mergeCell ref="F6:G6"/>
    <mergeCell ref="P6:Q6"/>
    <mergeCell ref="R6:T6"/>
    <mergeCell ref="U5:U8"/>
    <mergeCell ref="H6:I6"/>
  </mergeCells>
  <printOptions horizontalCentered="1"/>
  <pageMargins left="0.5" right="0.5" top="1.5" bottom="1" header="1.5" footer="1"/>
  <pageSetup horizontalDpi="600" verticalDpi="600" orientation="landscape" paperSize="9" scale="80" r:id="rId1"/>
  <headerFooter alignWithMargins="0">
    <oddFooter>&amp;C&amp;12 29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18"/>
  <sheetViews>
    <sheetView rightToLeft="1" view="pageBreakPreview" zoomScale="75" zoomScaleNormal="75" zoomScaleSheetLayoutView="75" workbookViewId="0" topLeftCell="A1">
      <selection activeCell="Q9" sqref="Q9"/>
    </sheetView>
  </sheetViews>
  <sheetFormatPr defaultColWidth="9.140625" defaultRowHeight="12.75"/>
  <cols>
    <col min="1" max="1" width="9.57421875" style="0" customWidth="1"/>
    <col min="2" max="2" width="8.140625" style="0" customWidth="1"/>
    <col min="3" max="3" width="7.00390625" style="0" customWidth="1"/>
    <col min="4" max="6" width="8.421875" style="0" customWidth="1"/>
    <col min="7" max="7" width="8.7109375" style="0" customWidth="1"/>
    <col min="8" max="8" width="8.421875" style="0" customWidth="1"/>
    <col min="9" max="9" width="8.140625" style="0" customWidth="1"/>
    <col min="10" max="10" width="9.00390625" style="0" customWidth="1"/>
    <col min="11" max="11" width="8.8515625" style="0" customWidth="1"/>
    <col min="12" max="13" width="10.00390625" style="0" customWidth="1"/>
    <col min="14" max="14" width="9.8515625" style="0" customWidth="1"/>
    <col min="15" max="15" width="14.8515625" style="0" customWidth="1"/>
  </cols>
  <sheetData>
    <row r="1" spans="1:14" s="1" customFormat="1" ht="29.25" customHeight="1">
      <c r="A1" s="463" t="s">
        <v>277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5" s="1" customFormat="1" ht="25.5" customHeight="1">
      <c r="A2" s="528" t="s">
        <v>596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15" ht="19.5" customHeight="1" thickBot="1">
      <c r="A3" s="304" t="s">
        <v>330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5"/>
      <c r="O3" s="305" t="s">
        <v>618</v>
      </c>
    </row>
    <row r="4" spans="1:15" ht="24" customHeight="1" thickTop="1">
      <c r="A4" s="533" t="s">
        <v>1</v>
      </c>
      <c r="B4" s="533" t="s">
        <v>56</v>
      </c>
      <c r="C4" s="533"/>
      <c r="D4" s="533" t="s">
        <v>57</v>
      </c>
      <c r="E4" s="533"/>
      <c r="F4" s="533" t="s">
        <v>58</v>
      </c>
      <c r="G4" s="533"/>
      <c r="H4" s="533" t="s">
        <v>59</v>
      </c>
      <c r="I4" s="533"/>
      <c r="J4" s="533" t="s">
        <v>240</v>
      </c>
      <c r="K4" s="533"/>
      <c r="L4" s="533" t="s">
        <v>0</v>
      </c>
      <c r="M4" s="533"/>
      <c r="N4" s="533"/>
      <c r="O4" s="644" t="s">
        <v>360</v>
      </c>
    </row>
    <row r="5" spans="1:15" ht="20.25" customHeight="1">
      <c r="A5" s="534"/>
      <c r="B5" s="534"/>
      <c r="C5" s="534"/>
      <c r="D5" s="534"/>
      <c r="E5" s="534"/>
      <c r="F5" s="534"/>
      <c r="G5" s="534"/>
      <c r="H5" s="534"/>
      <c r="I5" s="534"/>
      <c r="J5" s="638" t="s">
        <v>462</v>
      </c>
      <c r="K5" s="638"/>
      <c r="L5" s="639" t="s">
        <v>374</v>
      </c>
      <c r="M5" s="639"/>
      <c r="N5" s="639"/>
      <c r="O5" s="645"/>
    </row>
    <row r="6" spans="1:15" ht="23.25" customHeight="1">
      <c r="A6" s="534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376" t="s">
        <v>41</v>
      </c>
      <c r="O6" s="645"/>
    </row>
    <row r="7" spans="1:15" ht="28.5" customHeight="1" thickBot="1">
      <c r="A7" s="534"/>
      <c r="B7" s="311" t="s">
        <v>392</v>
      </c>
      <c r="C7" s="311" t="s">
        <v>393</v>
      </c>
      <c r="D7" s="311" t="s">
        <v>392</v>
      </c>
      <c r="E7" s="311" t="s">
        <v>393</v>
      </c>
      <c r="F7" s="311" t="s">
        <v>392</v>
      </c>
      <c r="G7" s="311" t="s">
        <v>393</v>
      </c>
      <c r="H7" s="311" t="s">
        <v>392</v>
      </c>
      <c r="I7" s="311" t="s">
        <v>393</v>
      </c>
      <c r="J7" s="311" t="s">
        <v>392</v>
      </c>
      <c r="K7" s="311" t="s">
        <v>393</v>
      </c>
      <c r="L7" s="311" t="s">
        <v>392</v>
      </c>
      <c r="M7" s="311" t="s">
        <v>393</v>
      </c>
      <c r="N7" s="311" t="s">
        <v>394</v>
      </c>
      <c r="O7" s="646"/>
    </row>
    <row r="8" spans="1:15" ht="28.5" customHeight="1" thickTop="1">
      <c r="A8" s="81" t="s">
        <v>354</v>
      </c>
      <c r="B8" s="58">
        <v>6</v>
      </c>
      <c r="C8" s="58">
        <v>8</v>
      </c>
      <c r="D8" s="58">
        <v>21</v>
      </c>
      <c r="E8" s="58">
        <v>12</v>
      </c>
      <c r="F8" s="58">
        <v>5</v>
      </c>
      <c r="G8" s="58">
        <v>4</v>
      </c>
      <c r="H8" s="58">
        <v>7</v>
      </c>
      <c r="I8" s="58">
        <v>5</v>
      </c>
      <c r="J8" s="58">
        <v>1</v>
      </c>
      <c r="K8" s="58">
        <v>1</v>
      </c>
      <c r="L8" s="58">
        <f>SUM(J8,H8,F8,D8,B8)</f>
        <v>40</v>
      </c>
      <c r="M8" s="58">
        <f>SUM(K8,I8,G8,E8,C8)</f>
        <v>30</v>
      </c>
      <c r="N8" s="58">
        <f>SUM(L8:M8)</f>
        <v>70</v>
      </c>
      <c r="O8" s="286" t="s">
        <v>361</v>
      </c>
    </row>
    <row r="9" spans="1:15" ht="28.5" customHeight="1">
      <c r="A9" s="161" t="s">
        <v>24</v>
      </c>
      <c r="B9" s="59">
        <v>0</v>
      </c>
      <c r="C9" s="59">
        <v>0</v>
      </c>
      <c r="D9" s="59">
        <v>0</v>
      </c>
      <c r="E9" s="59">
        <v>0</v>
      </c>
      <c r="F9" s="59">
        <v>7</v>
      </c>
      <c r="G9" s="59">
        <v>0</v>
      </c>
      <c r="H9" s="59">
        <v>3</v>
      </c>
      <c r="I9" s="59">
        <v>0</v>
      </c>
      <c r="J9" s="59">
        <v>3</v>
      </c>
      <c r="K9" s="59">
        <v>0</v>
      </c>
      <c r="L9" s="59">
        <f aca="true" t="shared" si="0" ref="L9:L16">SUM(J9,H9,F9,D9,B9)</f>
        <v>13</v>
      </c>
      <c r="M9" s="59">
        <f aca="true" t="shared" si="1" ref="M9:M16">SUM(K9,I9,G9,E9,C9)</f>
        <v>0</v>
      </c>
      <c r="N9" s="59">
        <f aca="true" t="shared" si="2" ref="N9:N16">SUM(L9:M9)</f>
        <v>13</v>
      </c>
      <c r="O9" s="287" t="s">
        <v>362</v>
      </c>
    </row>
    <row r="10" spans="1:15" ht="28.5" customHeight="1">
      <c r="A10" s="161" t="s">
        <v>25</v>
      </c>
      <c r="B10" s="59">
        <v>1</v>
      </c>
      <c r="C10" s="59">
        <v>0</v>
      </c>
      <c r="D10" s="59">
        <v>0</v>
      </c>
      <c r="E10" s="59">
        <v>0</v>
      </c>
      <c r="F10" s="59">
        <v>0</v>
      </c>
      <c r="G10" s="59">
        <v>3</v>
      </c>
      <c r="H10" s="59">
        <v>1</v>
      </c>
      <c r="I10" s="59">
        <v>5</v>
      </c>
      <c r="J10" s="59">
        <v>12</v>
      </c>
      <c r="K10" s="59">
        <v>8</v>
      </c>
      <c r="L10" s="59">
        <f t="shared" si="0"/>
        <v>14</v>
      </c>
      <c r="M10" s="59">
        <f t="shared" si="1"/>
        <v>16</v>
      </c>
      <c r="N10" s="59">
        <f t="shared" si="2"/>
        <v>30</v>
      </c>
      <c r="O10" s="287" t="s">
        <v>364</v>
      </c>
    </row>
    <row r="11" spans="1:15" ht="28.5" customHeight="1">
      <c r="A11" s="161" t="s">
        <v>26</v>
      </c>
      <c r="B11" s="59">
        <v>0</v>
      </c>
      <c r="C11" s="59">
        <v>0</v>
      </c>
      <c r="D11" s="59">
        <v>1</v>
      </c>
      <c r="E11" s="59">
        <v>1</v>
      </c>
      <c r="F11" s="59">
        <v>1</v>
      </c>
      <c r="G11" s="59">
        <v>0</v>
      </c>
      <c r="H11" s="59">
        <v>4</v>
      </c>
      <c r="I11" s="59">
        <v>1</v>
      </c>
      <c r="J11" s="59">
        <v>3</v>
      </c>
      <c r="K11" s="59">
        <v>3</v>
      </c>
      <c r="L11" s="59">
        <f t="shared" si="0"/>
        <v>9</v>
      </c>
      <c r="M11" s="59">
        <f t="shared" si="1"/>
        <v>5</v>
      </c>
      <c r="N11" s="59">
        <f t="shared" si="2"/>
        <v>14</v>
      </c>
      <c r="O11" s="287" t="s">
        <v>366</v>
      </c>
    </row>
    <row r="12" spans="1:15" ht="28.5" customHeight="1">
      <c r="A12" s="161" t="s">
        <v>27</v>
      </c>
      <c r="B12" s="59">
        <v>0</v>
      </c>
      <c r="C12" s="59">
        <v>0</v>
      </c>
      <c r="D12" s="59">
        <v>5</v>
      </c>
      <c r="E12" s="59">
        <v>7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f t="shared" si="0"/>
        <v>5</v>
      </c>
      <c r="M12" s="59">
        <f t="shared" si="1"/>
        <v>7</v>
      </c>
      <c r="N12" s="59">
        <f t="shared" si="2"/>
        <v>12</v>
      </c>
      <c r="O12" s="287" t="s">
        <v>367</v>
      </c>
    </row>
    <row r="13" spans="1:15" ht="28.5" customHeight="1">
      <c r="A13" s="161" t="s">
        <v>16</v>
      </c>
      <c r="B13" s="59">
        <v>0</v>
      </c>
      <c r="C13" s="59">
        <v>0</v>
      </c>
      <c r="D13" s="59">
        <v>10</v>
      </c>
      <c r="E13" s="59">
        <v>8</v>
      </c>
      <c r="F13" s="59">
        <v>1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f t="shared" si="0"/>
        <v>11</v>
      </c>
      <c r="M13" s="59">
        <f t="shared" si="1"/>
        <v>8</v>
      </c>
      <c r="N13" s="59">
        <f t="shared" si="2"/>
        <v>19</v>
      </c>
      <c r="O13" s="287" t="s">
        <v>368</v>
      </c>
    </row>
    <row r="14" spans="1:15" ht="28.5" customHeight="1">
      <c r="A14" s="161" t="s">
        <v>17</v>
      </c>
      <c r="B14" s="59">
        <v>0</v>
      </c>
      <c r="C14" s="59">
        <v>0</v>
      </c>
      <c r="D14" s="59">
        <v>15</v>
      </c>
      <c r="E14" s="59">
        <v>6</v>
      </c>
      <c r="F14" s="59">
        <v>0</v>
      </c>
      <c r="G14" s="59">
        <v>1</v>
      </c>
      <c r="H14" s="59">
        <v>0</v>
      </c>
      <c r="I14" s="59">
        <v>0</v>
      </c>
      <c r="J14" s="59">
        <v>0</v>
      </c>
      <c r="K14" s="59">
        <v>0</v>
      </c>
      <c r="L14" s="59">
        <f t="shared" si="0"/>
        <v>15</v>
      </c>
      <c r="M14" s="59">
        <f t="shared" si="1"/>
        <v>7</v>
      </c>
      <c r="N14" s="59">
        <f t="shared" si="2"/>
        <v>22</v>
      </c>
      <c r="O14" s="287" t="s">
        <v>369</v>
      </c>
    </row>
    <row r="15" spans="1:15" ht="28.5" customHeight="1">
      <c r="A15" s="161" t="s">
        <v>31</v>
      </c>
      <c r="B15" s="59">
        <v>0</v>
      </c>
      <c r="C15" s="59">
        <v>0</v>
      </c>
      <c r="D15" s="59">
        <v>0</v>
      </c>
      <c r="E15" s="59">
        <v>0</v>
      </c>
      <c r="F15" s="59">
        <v>8</v>
      </c>
      <c r="G15" s="59">
        <v>2</v>
      </c>
      <c r="H15" s="59">
        <v>0</v>
      </c>
      <c r="I15" s="59">
        <v>0</v>
      </c>
      <c r="J15" s="59">
        <v>0</v>
      </c>
      <c r="K15" s="59">
        <v>0</v>
      </c>
      <c r="L15" s="59">
        <f t="shared" si="0"/>
        <v>8</v>
      </c>
      <c r="M15" s="59">
        <f t="shared" si="1"/>
        <v>2</v>
      </c>
      <c r="N15" s="59">
        <f t="shared" si="2"/>
        <v>10</v>
      </c>
      <c r="O15" s="287" t="s">
        <v>373</v>
      </c>
    </row>
    <row r="16" spans="1:15" ht="28.5" customHeight="1" thickBot="1">
      <c r="A16" s="66" t="s">
        <v>699</v>
      </c>
      <c r="B16" s="60">
        <v>0</v>
      </c>
      <c r="C16" s="60">
        <v>0</v>
      </c>
      <c r="D16" s="60">
        <v>1</v>
      </c>
      <c r="E16" s="60">
        <v>1</v>
      </c>
      <c r="F16" s="60">
        <v>7</v>
      </c>
      <c r="G16" s="60">
        <v>8</v>
      </c>
      <c r="H16" s="60">
        <v>0</v>
      </c>
      <c r="I16" s="60">
        <v>0</v>
      </c>
      <c r="J16" s="60">
        <v>3</v>
      </c>
      <c r="K16" s="60">
        <v>1</v>
      </c>
      <c r="L16" s="60">
        <f t="shared" si="0"/>
        <v>11</v>
      </c>
      <c r="M16" s="60">
        <f t="shared" si="1"/>
        <v>10</v>
      </c>
      <c r="N16" s="60">
        <f t="shared" si="2"/>
        <v>21</v>
      </c>
      <c r="O16" s="276" t="s">
        <v>698</v>
      </c>
    </row>
    <row r="17" spans="1:15" ht="29.25" thickBot="1" thickTop="1">
      <c r="A17" s="160" t="s">
        <v>0</v>
      </c>
      <c r="B17" s="94">
        <f>SUM(B8:B16)</f>
        <v>7</v>
      </c>
      <c r="C17" s="94">
        <f>SUM(C8:C16)</f>
        <v>8</v>
      </c>
      <c r="D17" s="94">
        <f aca="true" t="shared" si="3" ref="D17:K17">SUM(D8:D16)</f>
        <v>53</v>
      </c>
      <c r="E17" s="94">
        <f t="shared" si="3"/>
        <v>35</v>
      </c>
      <c r="F17" s="94">
        <f t="shared" si="3"/>
        <v>29</v>
      </c>
      <c r="G17" s="94">
        <f t="shared" si="3"/>
        <v>18</v>
      </c>
      <c r="H17" s="94">
        <f t="shared" si="3"/>
        <v>15</v>
      </c>
      <c r="I17" s="94">
        <f t="shared" si="3"/>
        <v>11</v>
      </c>
      <c r="J17" s="94">
        <f t="shared" si="3"/>
        <v>22</v>
      </c>
      <c r="K17" s="94">
        <f t="shared" si="3"/>
        <v>13</v>
      </c>
      <c r="L17" s="94">
        <f>SUM(L8:L16)</f>
        <v>126</v>
      </c>
      <c r="M17" s="94">
        <f>SUM(M8:M16)</f>
        <v>85</v>
      </c>
      <c r="N17" s="94">
        <f>SUM(N8:N16)</f>
        <v>211</v>
      </c>
      <c r="O17" s="285" t="s">
        <v>374</v>
      </c>
    </row>
    <row r="18" spans="1:3" ht="25.5" customHeight="1" thickTop="1">
      <c r="A18" s="501" t="s">
        <v>684</v>
      </c>
      <c r="B18" s="501"/>
      <c r="C18" s="501"/>
    </row>
  </sheetData>
  <sheetProtection/>
  <mergeCells count="17">
    <mergeCell ref="F5:G5"/>
    <mergeCell ref="H5:I5"/>
    <mergeCell ref="J5:K5"/>
    <mergeCell ref="L5:N5"/>
    <mergeCell ref="D4:E4"/>
    <mergeCell ref="H4:I4"/>
    <mergeCell ref="F4:G4"/>
    <mergeCell ref="A18:C18"/>
    <mergeCell ref="B4:C4"/>
    <mergeCell ref="A1:N1"/>
    <mergeCell ref="L4:N4"/>
    <mergeCell ref="J4:K4"/>
    <mergeCell ref="A4:A7"/>
    <mergeCell ref="A2:O2"/>
    <mergeCell ref="O4:O7"/>
    <mergeCell ref="B5:C5"/>
    <mergeCell ref="D5:E5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30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17"/>
  <sheetViews>
    <sheetView rightToLeft="1" view="pageBreakPreview" zoomScale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8.8515625" style="0" customWidth="1"/>
    <col min="2" max="2" width="6.57421875" style="0" customWidth="1"/>
    <col min="3" max="3" width="7.140625" style="0" customWidth="1"/>
    <col min="4" max="5" width="6.57421875" style="0" customWidth="1"/>
    <col min="6" max="18" width="7.57421875" style="0" customWidth="1"/>
    <col min="19" max="19" width="13.8515625" style="0" customWidth="1"/>
  </cols>
  <sheetData>
    <row r="1" spans="1:19" s="1" customFormat="1" ht="26.25" customHeight="1">
      <c r="A1" s="463" t="s">
        <v>278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</row>
    <row r="2" spans="1:19" ht="24.75" customHeight="1">
      <c r="A2" s="463" t="s">
        <v>596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3" spans="1:19" ht="22.5" customHeight="1" thickBot="1">
      <c r="A3" s="304" t="s">
        <v>331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5" t="s">
        <v>486</v>
      </c>
    </row>
    <row r="4" spans="1:19" ht="26.25" customHeight="1" thickTop="1">
      <c r="A4" s="533" t="s">
        <v>1</v>
      </c>
      <c r="B4" s="550" t="s">
        <v>153</v>
      </c>
      <c r="C4" s="550"/>
      <c r="D4" s="550" t="s">
        <v>100</v>
      </c>
      <c r="E4" s="550"/>
      <c r="F4" s="550" t="s">
        <v>154</v>
      </c>
      <c r="G4" s="550"/>
      <c r="H4" s="550" t="s">
        <v>106</v>
      </c>
      <c r="I4" s="550"/>
      <c r="J4" s="550" t="s">
        <v>155</v>
      </c>
      <c r="K4" s="550"/>
      <c r="L4" s="550" t="s">
        <v>156</v>
      </c>
      <c r="M4" s="550"/>
      <c r="N4" s="550" t="s">
        <v>157</v>
      </c>
      <c r="O4" s="550"/>
      <c r="P4" s="550" t="s">
        <v>0</v>
      </c>
      <c r="Q4" s="550"/>
      <c r="R4" s="550"/>
      <c r="S4" s="648" t="s">
        <v>360</v>
      </c>
    </row>
    <row r="5" spans="1:19" ht="66.75" customHeight="1">
      <c r="A5" s="534"/>
      <c r="B5" s="647" t="s">
        <v>445</v>
      </c>
      <c r="C5" s="647"/>
      <c r="D5" s="647" t="s">
        <v>444</v>
      </c>
      <c r="E5" s="647"/>
      <c r="F5" s="647" t="s">
        <v>453</v>
      </c>
      <c r="G5" s="647"/>
      <c r="H5" s="647" t="s">
        <v>487</v>
      </c>
      <c r="I5" s="647"/>
      <c r="J5" s="647" t="s">
        <v>448</v>
      </c>
      <c r="K5" s="647"/>
      <c r="L5" s="647" t="s">
        <v>449</v>
      </c>
      <c r="M5" s="647"/>
      <c r="N5" s="647" t="s">
        <v>410</v>
      </c>
      <c r="O5" s="647"/>
      <c r="P5" s="647" t="s">
        <v>374</v>
      </c>
      <c r="Q5" s="647"/>
      <c r="R5" s="647"/>
      <c r="S5" s="649"/>
    </row>
    <row r="6" spans="1:19" ht="21" customHeight="1">
      <c r="A6" s="534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92" t="s">
        <v>114</v>
      </c>
      <c r="Q6" s="92" t="s">
        <v>637</v>
      </c>
      <c r="R6" s="106" t="s">
        <v>41</v>
      </c>
      <c r="S6" s="649"/>
    </row>
    <row r="7" spans="1:19" ht="24" customHeight="1" thickBot="1">
      <c r="A7" s="535"/>
      <c r="B7" s="317" t="s">
        <v>392</v>
      </c>
      <c r="C7" s="317" t="s">
        <v>393</v>
      </c>
      <c r="D7" s="317" t="s">
        <v>392</v>
      </c>
      <c r="E7" s="317" t="s">
        <v>393</v>
      </c>
      <c r="F7" s="317" t="s">
        <v>392</v>
      </c>
      <c r="G7" s="317" t="s">
        <v>393</v>
      </c>
      <c r="H7" s="317" t="s">
        <v>392</v>
      </c>
      <c r="I7" s="317" t="s">
        <v>393</v>
      </c>
      <c r="J7" s="317" t="s">
        <v>392</v>
      </c>
      <c r="K7" s="317" t="s">
        <v>393</v>
      </c>
      <c r="L7" s="317" t="s">
        <v>392</v>
      </c>
      <c r="M7" s="317" t="s">
        <v>393</v>
      </c>
      <c r="N7" s="317" t="s">
        <v>392</v>
      </c>
      <c r="O7" s="317" t="s">
        <v>393</v>
      </c>
      <c r="P7" s="317" t="s">
        <v>392</v>
      </c>
      <c r="Q7" s="317" t="s">
        <v>393</v>
      </c>
      <c r="R7" s="317" t="s">
        <v>394</v>
      </c>
      <c r="S7" s="650"/>
    </row>
    <row r="8" spans="1:21" ht="26.25" customHeight="1" thickTop="1">
      <c r="A8" s="81" t="s">
        <v>23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f>SUM(N8,L8,J8,H8,F8,D8,B8)</f>
        <v>0</v>
      </c>
      <c r="Q8" s="58">
        <f>SUM(O8,M8,K8,I8,G8,E8,C8)</f>
        <v>0</v>
      </c>
      <c r="R8" s="58">
        <f>SUM(P8:Q8)</f>
        <v>0</v>
      </c>
      <c r="S8" s="286" t="s">
        <v>361</v>
      </c>
      <c r="U8" s="13"/>
    </row>
    <row r="9" spans="1:21" ht="26.25" customHeight="1">
      <c r="A9" s="161" t="s">
        <v>24</v>
      </c>
      <c r="B9" s="59">
        <v>4</v>
      </c>
      <c r="C9" s="59">
        <v>2</v>
      </c>
      <c r="D9" s="59">
        <v>4</v>
      </c>
      <c r="E9" s="59">
        <v>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5</v>
      </c>
      <c r="O9" s="59">
        <v>0</v>
      </c>
      <c r="P9" s="59">
        <f aca="true" t="shared" si="0" ref="P9:P16">SUM(N9,L9,J9,H9,F9,D9,B9)</f>
        <v>13</v>
      </c>
      <c r="Q9" s="59">
        <f aca="true" t="shared" si="1" ref="Q9:Q16">SUM(O9,M9,K9,I9,G9,E9,C9)</f>
        <v>3</v>
      </c>
      <c r="R9" s="59">
        <f aca="true" t="shared" si="2" ref="R9:R16">SUM(P9:Q9)</f>
        <v>16</v>
      </c>
      <c r="S9" s="287" t="s">
        <v>362</v>
      </c>
      <c r="U9" s="13"/>
    </row>
    <row r="10" spans="1:19" ht="26.25" customHeight="1">
      <c r="A10" s="161" t="s">
        <v>25</v>
      </c>
      <c r="B10" s="59">
        <v>3</v>
      </c>
      <c r="C10" s="59">
        <v>2</v>
      </c>
      <c r="D10" s="59">
        <v>0</v>
      </c>
      <c r="E10" s="59">
        <v>7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36</v>
      </c>
      <c r="O10" s="59">
        <v>24</v>
      </c>
      <c r="P10" s="59">
        <f t="shared" si="0"/>
        <v>39</v>
      </c>
      <c r="Q10" s="59">
        <f t="shared" si="1"/>
        <v>33</v>
      </c>
      <c r="R10" s="59">
        <f t="shared" si="2"/>
        <v>72</v>
      </c>
      <c r="S10" s="287" t="s">
        <v>364</v>
      </c>
    </row>
    <row r="11" spans="1:19" ht="26.25" customHeight="1">
      <c r="A11" s="161" t="s">
        <v>26</v>
      </c>
      <c r="B11" s="59">
        <v>0</v>
      </c>
      <c r="C11" s="59">
        <v>4</v>
      </c>
      <c r="D11" s="59">
        <v>3</v>
      </c>
      <c r="E11" s="59">
        <v>1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8</v>
      </c>
      <c r="O11" s="59">
        <v>7</v>
      </c>
      <c r="P11" s="59">
        <f t="shared" si="0"/>
        <v>11</v>
      </c>
      <c r="Q11" s="59">
        <f t="shared" si="1"/>
        <v>12</v>
      </c>
      <c r="R11" s="59">
        <f t="shared" si="2"/>
        <v>23</v>
      </c>
      <c r="S11" s="287" t="s">
        <v>366</v>
      </c>
    </row>
    <row r="12" spans="1:19" ht="26.25" customHeight="1">
      <c r="A12" s="161" t="s">
        <v>27</v>
      </c>
      <c r="B12" s="59">
        <v>1</v>
      </c>
      <c r="C12" s="59">
        <v>2</v>
      </c>
      <c r="D12" s="59">
        <v>0</v>
      </c>
      <c r="E12" s="59">
        <v>2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15</v>
      </c>
      <c r="O12" s="59">
        <v>5</v>
      </c>
      <c r="P12" s="59">
        <f t="shared" si="0"/>
        <v>16</v>
      </c>
      <c r="Q12" s="59">
        <f t="shared" si="1"/>
        <v>9</v>
      </c>
      <c r="R12" s="59">
        <f t="shared" si="2"/>
        <v>25</v>
      </c>
      <c r="S12" s="287" t="s">
        <v>367</v>
      </c>
    </row>
    <row r="13" spans="1:19" ht="26.25" customHeight="1">
      <c r="A13" s="161" t="s">
        <v>16</v>
      </c>
      <c r="B13" s="59">
        <v>0</v>
      </c>
      <c r="C13" s="59">
        <v>5</v>
      </c>
      <c r="D13" s="59">
        <v>1</v>
      </c>
      <c r="E13" s="59">
        <v>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6</v>
      </c>
      <c r="O13" s="59">
        <v>4</v>
      </c>
      <c r="P13" s="59">
        <f t="shared" si="0"/>
        <v>7</v>
      </c>
      <c r="Q13" s="59">
        <f t="shared" si="1"/>
        <v>11</v>
      </c>
      <c r="R13" s="59">
        <f t="shared" si="2"/>
        <v>18</v>
      </c>
      <c r="S13" s="287" t="s">
        <v>368</v>
      </c>
    </row>
    <row r="14" spans="1:19" ht="26.25" customHeight="1">
      <c r="A14" s="161" t="s">
        <v>17</v>
      </c>
      <c r="B14" s="59">
        <v>2</v>
      </c>
      <c r="C14" s="59">
        <v>0</v>
      </c>
      <c r="D14" s="59">
        <v>0</v>
      </c>
      <c r="E14" s="59">
        <v>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11</v>
      </c>
      <c r="O14" s="59">
        <v>2</v>
      </c>
      <c r="P14" s="59">
        <f t="shared" si="0"/>
        <v>13</v>
      </c>
      <c r="Q14" s="59">
        <f t="shared" si="1"/>
        <v>3</v>
      </c>
      <c r="R14" s="59">
        <f t="shared" si="2"/>
        <v>16</v>
      </c>
      <c r="S14" s="287" t="s">
        <v>369</v>
      </c>
    </row>
    <row r="15" spans="1:19" ht="26.25" customHeight="1">
      <c r="A15" s="161" t="s">
        <v>31</v>
      </c>
      <c r="B15" s="59">
        <v>0</v>
      </c>
      <c r="C15" s="59">
        <v>0</v>
      </c>
      <c r="D15" s="59">
        <v>3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8</v>
      </c>
      <c r="O15" s="59">
        <v>3</v>
      </c>
      <c r="P15" s="59">
        <f t="shared" si="0"/>
        <v>11</v>
      </c>
      <c r="Q15" s="59">
        <f t="shared" si="1"/>
        <v>3</v>
      </c>
      <c r="R15" s="59">
        <f t="shared" si="2"/>
        <v>14</v>
      </c>
      <c r="S15" s="287" t="s">
        <v>373</v>
      </c>
    </row>
    <row r="16" spans="1:19" ht="26.25" customHeight="1" thickBot="1">
      <c r="A16" s="66" t="s">
        <v>699</v>
      </c>
      <c r="B16" s="69">
        <v>4</v>
      </c>
      <c r="C16" s="69">
        <v>0</v>
      </c>
      <c r="D16" s="69">
        <v>1</v>
      </c>
      <c r="E16" s="69">
        <v>0</v>
      </c>
      <c r="F16" s="69">
        <v>0</v>
      </c>
      <c r="G16" s="69">
        <v>0</v>
      </c>
      <c r="H16" s="69">
        <v>3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12</v>
      </c>
      <c r="O16" s="69">
        <v>2</v>
      </c>
      <c r="P16" s="69">
        <f t="shared" si="0"/>
        <v>20</v>
      </c>
      <c r="Q16" s="69">
        <f t="shared" si="1"/>
        <v>2</v>
      </c>
      <c r="R16" s="69">
        <f t="shared" si="2"/>
        <v>22</v>
      </c>
      <c r="S16" s="276" t="s">
        <v>698</v>
      </c>
    </row>
    <row r="17" spans="1:19" ht="26.25" customHeight="1" thickBot="1" thickTop="1">
      <c r="A17" s="172" t="s">
        <v>0</v>
      </c>
      <c r="B17" s="85">
        <f>SUM(B8:B16)</f>
        <v>14</v>
      </c>
      <c r="C17" s="85">
        <f aca="true" t="shared" si="3" ref="C17:R17">SUM(C8:C16)</f>
        <v>15</v>
      </c>
      <c r="D17" s="85">
        <f t="shared" si="3"/>
        <v>12</v>
      </c>
      <c r="E17" s="85">
        <f t="shared" si="3"/>
        <v>14</v>
      </c>
      <c r="F17" s="85">
        <f t="shared" si="3"/>
        <v>0</v>
      </c>
      <c r="G17" s="85">
        <f t="shared" si="3"/>
        <v>0</v>
      </c>
      <c r="H17" s="85">
        <f t="shared" si="3"/>
        <v>3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0</v>
      </c>
      <c r="N17" s="85">
        <f t="shared" si="3"/>
        <v>101</v>
      </c>
      <c r="O17" s="85">
        <f t="shared" si="3"/>
        <v>47</v>
      </c>
      <c r="P17" s="85">
        <f t="shared" si="3"/>
        <v>130</v>
      </c>
      <c r="Q17" s="85">
        <f t="shared" si="3"/>
        <v>76</v>
      </c>
      <c r="R17" s="85">
        <f t="shared" si="3"/>
        <v>206</v>
      </c>
      <c r="S17" s="285" t="s">
        <v>374</v>
      </c>
    </row>
    <row r="18" ht="19.5" customHeight="1" thickTop="1"/>
  </sheetData>
  <sheetProtection/>
  <mergeCells count="20">
    <mergeCell ref="F4:G4"/>
    <mergeCell ref="A4:A7"/>
    <mergeCell ref="S4:S7"/>
    <mergeCell ref="B5:C5"/>
    <mergeCell ref="D5:E5"/>
    <mergeCell ref="F5:G5"/>
    <mergeCell ref="H5:I5"/>
    <mergeCell ref="J5:K5"/>
    <mergeCell ref="L5:M5"/>
    <mergeCell ref="N5:O5"/>
    <mergeCell ref="A1:S1"/>
    <mergeCell ref="A2:S2"/>
    <mergeCell ref="P5:R5"/>
    <mergeCell ref="L4:M4"/>
    <mergeCell ref="P4:R4"/>
    <mergeCell ref="J4:K4"/>
    <mergeCell ref="B4:C4"/>
    <mergeCell ref="D4:E4"/>
    <mergeCell ref="N4:O4"/>
    <mergeCell ref="H4:I4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31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8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9.57421875" style="1" customWidth="1"/>
    <col min="2" max="8" width="9.140625" style="1" customWidth="1"/>
    <col min="9" max="9" width="8.7109375" style="1" customWidth="1"/>
    <col min="10" max="10" width="7.57421875" style="1" customWidth="1"/>
    <col min="11" max="11" width="8.140625" style="1" customWidth="1"/>
    <col min="12" max="12" width="8.00390625" style="1" customWidth="1"/>
    <col min="13" max="16" width="9.140625" style="1" customWidth="1"/>
    <col min="17" max="17" width="14.00390625" style="13" customWidth="1"/>
    <col min="18" max="16384" width="9.140625" style="13" customWidth="1"/>
  </cols>
  <sheetData>
    <row r="1" spans="1:17" ht="28.5" customHeight="1">
      <c r="A1" s="470" t="s">
        <v>279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25"/>
    </row>
    <row r="2" spans="1:17" ht="19.5" customHeight="1">
      <c r="A2" s="470" t="s">
        <v>620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22.5" customHeight="1" thickBot="1">
      <c r="A3" s="651" t="s">
        <v>332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369" t="s">
        <v>619</v>
      </c>
    </row>
    <row r="4" spans="1:17" ht="27.75" customHeight="1" thickTop="1">
      <c r="A4" s="533" t="s">
        <v>1</v>
      </c>
      <c r="B4" s="550" t="s">
        <v>22</v>
      </c>
      <c r="C4" s="550"/>
      <c r="D4" s="550" t="s">
        <v>3</v>
      </c>
      <c r="E4" s="550"/>
      <c r="F4" s="550" t="s">
        <v>4</v>
      </c>
      <c r="G4" s="550"/>
      <c r="H4" s="550" t="s">
        <v>5</v>
      </c>
      <c r="I4" s="550"/>
      <c r="J4" s="550" t="s">
        <v>6</v>
      </c>
      <c r="K4" s="550"/>
      <c r="L4" s="652" t="s">
        <v>7</v>
      </c>
      <c r="M4" s="652"/>
      <c r="N4" s="550" t="s">
        <v>0</v>
      </c>
      <c r="O4" s="550"/>
      <c r="P4" s="550"/>
      <c r="Q4" s="648" t="s">
        <v>360</v>
      </c>
    </row>
    <row r="5" spans="1:17" ht="27.75" customHeight="1">
      <c r="A5" s="534"/>
      <c r="B5" s="654" t="s">
        <v>405</v>
      </c>
      <c r="C5" s="654"/>
      <c r="D5" s="654" t="s">
        <v>406</v>
      </c>
      <c r="E5" s="654"/>
      <c r="F5" s="654" t="s">
        <v>407</v>
      </c>
      <c r="G5" s="654"/>
      <c r="H5" s="654" t="s">
        <v>408</v>
      </c>
      <c r="I5" s="654"/>
      <c r="J5" s="654" t="s">
        <v>409</v>
      </c>
      <c r="K5" s="654"/>
      <c r="L5" s="653" t="s">
        <v>455</v>
      </c>
      <c r="M5" s="653"/>
      <c r="N5" s="653" t="s">
        <v>374</v>
      </c>
      <c r="O5" s="653"/>
      <c r="P5" s="653"/>
      <c r="Q5" s="649"/>
    </row>
    <row r="6" spans="1:17" ht="25.5" customHeight="1">
      <c r="A6" s="534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86" t="s">
        <v>41</v>
      </c>
      <c r="Q6" s="649"/>
    </row>
    <row r="7" spans="1:17" ht="25.5" customHeight="1" thickBot="1">
      <c r="A7" s="534"/>
      <c r="B7" s="311" t="s">
        <v>392</v>
      </c>
      <c r="C7" s="311" t="s">
        <v>393</v>
      </c>
      <c r="D7" s="311" t="s">
        <v>392</v>
      </c>
      <c r="E7" s="311" t="s">
        <v>393</v>
      </c>
      <c r="F7" s="311" t="s">
        <v>392</v>
      </c>
      <c r="G7" s="311" t="s">
        <v>393</v>
      </c>
      <c r="H7" s="311" t="s">
        <v>392</v>
      </c>
      <c r="I7" s="311" t="s">
        <v>393</v>
      </c>
      <c r="J7" s="311" t="s">
        <v>392</v>
      </c>
      <c r="K7" s="311" t="s">
        <v>393</v>
      </c>
      <c r="L7" s="311" t="s">
        <v>392</v>
      </c>
      <c r="M7" s="311" t="s">
        <v>393</v>
      </c>
      <c r="N7" s="311" t="s">
        <v>392</v>
      </c>
      <c r="O7" s="311" t="s">
        <v>393</v>
      </c>
      <c r="P7" s="303" t="s">
        <v>394</v>
      </c>
      <c r="Q7" s="650"/>
    </row>
    <row r="8" spans="1:17" ht="33.75" customHeight="1" thickTop="1">
      <c r="A8" s="88" t="s">
        <v>354</v>
      </c>
      <c r="B8" s="103">
        <v>10</v>
      </c>
      <c r="C8" s="103">
        <v>12</v>
      </c>
      <c r="D8" s="103">
        <v>0</v>
      </c>
      <c r="E8" s="103">
        <v>3</v>
      </c>
      <c r="F8" s="103">
        <v>1</v>
      </c>
      <c r="G8" s="103">
        <v>3</v>
      </c>
      <c r="H8" s="103">
        <v>0</v>
      </c>
      <c r="I8" s="103">
        <v>1</v>
      </c>
      <c r="J8" s="103">
        <v>4</v>
      </c>
      <c r="K8" s="103">
        <v>3</v>
      </c>
      <c r="L8" s="103">
        <v>1</v>
      </c>
      <c r="M8" s="103">
        <v>0</v>
      </c>
      <c r="N8" s="103">
        <f>SUM(L8,J8,H8,F8,D8,B8)</f>
        <v>16</v>
      </c>
      <c r="O8" s="103">
        <f>SUM(M8,K8,I8,G8,E8,C8)</f>
        <v>22</v>
      </c>
      <c r="P8" s="103">
        <f>SUM(N8:O8)</f>
        <v>38</v>
      </c>
      <c r="Q8" s="286" t="s">
        <v>361</v>
      </c>
    </row>
    <row r="9" spans="1:17" ht="33.75" customHeight="1">
      <c r="A9" s="98" t="s">
        <v>24</v>
      </c>
      <c r="B9" s="72">
        <v>2</v>
      </c>
      <c r="C9" s="72">
        <v>1</v>
      </c>
      <c r="D9" s="72">
        <v>0</v>
      </c>
      <c r="E9" s="72">
        <v>0</v>
      </c>
      <c r="F9" s="72">
        <v>0</v>
      </c>
      <c r="G9" s="72">
        <v>0</v>
      </c>
      <c r="H9" s="72">
        <v>1</v>
      </c>
      <c r="I9" s="72">
        <v>1</v>
      </c>
      <c r="J9" s="72">
        <v>2</v>
      </c>
      <c r="K9" s="72">
        <v>3</v>
      </c>
      <c r="L9" s="72">
        <v>0</v>
      </c>
      <c r="M9" s="72">
        <v>0</v>
      </c>
      <c r="N9" s="72">
        <f aca="true" t="shared" si="0" ref="N9:N16">SUM(L9,J9,H9,F9,D9,B9)</f>
        <v>5</v>
      </c>
      <c r="O9" s="72">
        <f aca="true" t="shared" si="1" ref="O9:O16">SUM(M9,K9,I9,G9,E9,C9)</f>
        <v>5</v>
      </c>
      <c r="P9" s="72">
        <f aca="true" t="shared" si="2" ref="P9:P16">SUM(N9:O9)</f>
        <v>10</v>
      </c>
      <c r="Q9" s="287" t="s">
        <v>362</v>
      </c>
    </row>
    <row r="10" spans="1:17" ht="33.75" customHeight="1">
      <c r="A10" s="98" t="s">
        <v>25</v>
      </c>
      <c r="B10" s="72">
        <v>23</v>
      </c>
      <c r="C10" s="72">
        <v>3</v>
      </c>
      <c r="D10" s="72">
        <v>6</v>
      </c>
      <c r="E10" s="72">
        <v>0</v>
      </c>
      <c r="F10" s="72">
        <v>4</v>
      </c>
      <c r="G10" s="72">
        <v>0</v>
      </c>
      <c r="H10" s="72">
        <v>3</v>
      </c>
      <c r="I10" s="72">
        <v>0</v>
      </c>
      <c r="J10" s="72">
        <v>3</v>
      </c>
      <c r="K10" s="72">
        <v>3</v>
      </c>
      <c r="L10" s="72">
        <v>0</v>
      </c>
      <c r="M10" s="72">
        <v>0</v>
      </c>
      <c r="N10" s="72">
        <f t="shared" si="0"/>
        <v>39</v>
      </c>
      <c r="O10" s="72">
        <f t="shared" si="1"/>
        <v>6</v>
      </c>
      <c r="P10" s="72">
        <f t="shared" si="2"/>
        <v>45</v>
      </c>
      <c r="Q10" s="287" t="s">
        <v>364</v>
      </c>
    </row>
    <row r="11" spans="1:17" ht="33.75" customHeight="1">
      <c r="A11" s="98" t="s">
        <v>26</v>
      </c>
      <c r="B11" s="72">
        <v>8</v>
      </c>
      <c r="C11" s="72">
        <v>4</v>
      </c>
      <c r="D11" s="72">
        <v>7</v>
      </c>
      <c r="E11" s="72">
        <v>4</v>
      </c>
      <c r="F11" s="72">
        <v>5</v>
      </c>
      <c r="G11" s="72">
        <v>1</v>
      </c>
      <c r="H11" s="72">
        <v>4</v>
      </c>
      <c r="I11" s="72">
        <v>0</v>
      </c>
      <c r="J11" s="72">
        <v>8</v>
      </c>
      <c r="K11" s="72">
        <v>2</v>
      </c>
      <c r="L11" s="72">
        <v>0</v>
      </c>
      <c r="M11" s="72">
        <v>0</v>
      </c>
      <c r="N11" s="72">
        <f t="shared" si="0"/>
        <v>32</v>
      </c>
      <c r="O11" s="72">
        <f t="shared" si="1"/>
        <v>11</v>
      </c>
      <c r="P11" s="72">
        <f t="shared" si="2"/>
        <v>43</v>
      </c>
      <c r="Q11" s="287" t="s">
        <v>366</v>
      </c>
    </row>
    <row r="12" spans="1:17" ht="33.75" customHeight="1">
      <c r="A12" s="98" t="s">
        <v>27</v>
      </c>
      <c r="B12" s="72">
        <v>45</v>
      </c>
      <c r="C12" s="72">
        <v>14</v>
      </c>
      <c r="D12" s="72">
        <v>0</v>
      </c>
      <c r="E12" s="72">
        <v>0</v>
      </c>
      <c r="F12" s="72">
        <v>1</v>
      </c>
      <c r="G12" s="72">
        <v>0</v>
      </c>
      <c r="H12" s="72">
        <v>0</v>
      </c>
      <c r="I12" s="72">
        <v>0</v>
      </c>
      <c r="J12" s="72">
        <v>16</v>
      </c>
      <c r="K12" s="72">
        <v>9</v>
      </c>
      <c r="L12" s="72">
        <v>0</v>
      </c>
      <c r="M12" s="72">
        <v>0</v>
      </c>
      <c r="N12" s="72">
        <f t="shared" si="0"/>
        <v>62</v>
      </c>
      <c r="O12" s="72">
        <f t="shared" si="1"/>
        <v>23</v>
      </c>
      <c r="P12" s="72">
        <f t="shared" si="2"/>
        <v>85</v>
      </c>
      <c r="Q12" s="287" t="s">
        <v>367</v>
      </c>
    </row>
    <row r="13" spans="1:17" ht="33.75" customHeight="1">
      <c r="A13" s="176" t="s">
        <v>16</v>
      </c>
      <c r="B13" s="72">
        <v>6</v>
      </c>
      <c r="C13" s="72">
        <v>3</v>
      </c>
      <c r="D13" s="72">
        <v>10</v>
      </c>
      <c r="E13" s="72">
        <v>3</v>
      </c>
      <c r="F13" s="72">
        <v>8</v>
      </c>
      <c r="G13" s="72">
        <v>1</v>
      </c>
      <c r="H13" s="72">
        <v>0</v>
      </c>
      <c r="I13" s="72">
        <v>2</v>
      </c>
      <c r="J13" s="72">
        <v>4</v>
      </c>
      <c r="K13" s="72">
        <v>1</v>
      </c>
      <c r="L13" s="72">
        <v>0</v>
      </c>
      <c r="M13" s="72">
        <v>0</v>
      </c>
      <c r="N13" s="72">
        <f t="shared" si="0"/>
        <v>28</v>
      </c>
      <c r="O13" s="72">
        <f t="shared" si="1"/>
        <v>10</v>
      </c>
      <c r="P13" s="72">
        <f t="shared" si="2"/>
        <v>38</v>
      </c>
      <c r="Q13" s="287" t="s">
        <v>368</v>
      </c>
    </row>
    <row r="14" spans="1:17" ht="33.75" customHeight="1">
      <c r="A14" s="99" t="s">
        <v>17</v>
      </c>
      <c r="B14" s="72">
        <v>6</v>
      </c>
      <c r="C14" s="72">
        <v>6</v>
      </c>
      <c r="D14" s="72">
        <v>6</v>
      </c>
      <c r="E14" s="72">
        <v>0</v>
      </c>
      <c r="F14" s="72">
        <v>1</v>
      </c>
      <c r="G14" s="72">
        <v>0</v>
      </c>
      <c r="H14" s="72">
        <v>4</v>
      </c>
      <c r="I14" s="72">
        <v>6</v>
      </c>
      <c r="J14" s="72">
        <v>6</v>
      </c>
      <c r="K14" s="72">
        <v>3</v>
      </c>
      <c r="L14" s="72">
        <v>0</v>
      </c>
      <c r="M14" s="72">
        <v>0</v>
      </c>
      <c r="N14" s="72">
        <f t="shared" si="0"/>
        <v>23</v>
      </c>
      <c r="O14" s="72">
        <f t="shared" si="1"/>
        <v>15</v>
      </c>
      <c r="P14" s="72">
        <f t="shared" si="2"/>
        <v>38</v>
      </c>
      <c r="Q14" s="287" t="s">
        <v>369</v>
      </c>
    </row>
    <row r="15" spans="1:17" ht="33.75" customHeight="1">
      <c r="A15" s="176" t="s">
        <v>31</v>
      </c>
      <c r="B15" s="72">
        <v>5</v>
      </c>
      <c r="C15" s="72">
        <v>0</v>
      </c>
      <c r="D15" s="72">
        <v>0</v>
      </c>
      <c r="E15" s="72">
        <v>3</v>
      </c>
      <c r="F15" s="72">
        <v>0</v>
      </c>
      <c r="G15" s="72">
        <v>1</v>
      </c>
      <c r="H15" s="72">
        <v>0</v>
      </c>
      <c r="I15" s="72">
        <v>0</v>
      </c>
      <c r="J15" s="72">
        <v>1</v>
      </c>
      <c r="K15" s="72">
        <v>2</v>
      </c>
      <c r="L15" s="72">
        <v>0</v>
      </c>
      <c r="M15" s="72">
        <v>0</v>
      </c>
      <c r="N15" s="72">
        <f t="shared" si="0"/>
        <v>6</v>
      </c>
      <c r="O15" s="72">
        <f t="shared" si="1"/>
        <v>6</v>
      </c>
      <c r="P15" s="72">
        <f t="shared" si="2"/>
        <v>12</v>
      </c>
      <c r="Q15" s="287" t="s">
        <v>373</v>
      </c>
    </row>
    <row r="16" spans="1:17" ht="33.75" customHeight="1" thickBot="1">
      <c r="A16" s="66" t="s">
        <v>699</v>
      </c>
      <c r="B16" s="105">
        <v>1</v>
      </c>
      <c r="C16" s="105">
        <v>1</v>
      </c>
      <c r="D16" s="105">
        <v>0</v>
      </c>
      <c r="E16" s="105">
        <v>2</v>
      </c>
      <c r="F16" s="105">
        <v>0</v>
      </c>
      <c r="G16" s="105">
        <v>3</v>
      </c>
      <c r="H16" s="105">
        <v>0</v>
      </c>
      <c r="I16" s="105">
        <v>0</v>
      </c>
      <c r="J16" s="105">
        <v>1</v>
      </c>
      <c r="K16" s="105">
        <v>1</v>
      </c>
      <c r="L16" s="105">
        <v>7</v>
      </c>
      <c r="M16" s="105">
        <v>3</v>
      </c>
      <c r="N16" s="105">
        <f t="shared" si="0"/>
        <v>9</v>
      </c>
      <c r="O16" s="105">
        <f t="shared" si="1"/>
        <v>10</v>
      </c>
      <c r="P16" s="105">
        <f t="shared" si="2"/>
        <v>19</v>
      </c>
      <c r="Q16" s="276" t="s">
        <v>698</v>
      </c>
    </row>
    <row r="17" spans="1:17" ht="33.75" customHeight="1" thickBot="1" thickTop="1">
      <c r="A17" s="160" t="s">
        <v>0</v>
      </c>
      <c r="B17" s="102">
        <f>SUM(B8:B16)</f>
        <v>106</v>
      </c>
      <c r="C17" s="102">
        <f aca="true" t="shared" si="3" ref="C17:P17">SUM(C8:C16)</f>
        <v>44</v>
      </c>
      <c r="D17" s="102">
        <f t="shared" si="3"/>
        <v>29</v>
      </c>
      <c r="E17" s="102">
        <f t="shared" si="3"/>
        <v>15</v>
      </c>
      <c r="F17" s="102">
        <f t="shared" si="3"/>
        <v>20</v>
      </c>
      <c r="G17" s="102">
        <f t="shared" si="3"/>
        <v>9</v>
      </c>
      <c r="H17" s="102">
        <f t="shared" si="3"/>
        <v>12</v>
      </c>
      <c r="I17" s="102">
        <f t="shared" si="3"/>
        <v>10</v>
      </c>
      <c r="J17" s="102">
        <f t="shared" si="3"/>
        <v>45</v>
      </c>
      <c r="K17" s="102">
        <f t="shared" si="3"/>
        <v>27</v>
      </c>
      <c r="L17" s="102">
        <f t="shared" si="3"/>
        <v>8</v>
      </c>
      <c r="M17" s="102">
        <f t="shared" si="3"/>
        <v>3</v>
      </c>
      <c r="N17" s="102">
        <f t="shared" si="3"/>
        <v>220</v>
      </c>
      <c r="O17" s="102">
        <f t="shared" si="3"/>
        <v>108</v>
      </c>
      <c r="P17" s="102">
        <f t="shared" si="3"/>
        <v>328</v>
      </c>
      <c r="Q17" s="285" t="s">
        <v>374</v>
      </c>
    </row>
    <row r="18" spans="1:3" ht="16.5" customHeight="1" thickTop="1">
      <c r="A18" s="501" t="s">
        <v>684</v>
      </c>
      <c r="B18" s="501"/>
      <c r="C18" s="501"/>
    </row>
  </sheetData>
  <sheetProtection/>
  <mergeCells count="20">
    <mergeCell ref="A2:Q2"/>
    <mergeCell ref="N5:P5"/>
    <mergeCell ref="A4:A7"/>
    <mergeCell ref="Q4:Q7"/>
    <mergeCell ref="B5:C5"/>
    <mergeCell ref="D5:E5"/>
    <mergeCell ref="F5:G5"/>
    <mergeCell ref="H5:I5"/>
    <mergeCell ref="J5:K5"/>
    <mergeCell ref="L5:M5"/>
    <mergeCell ref="A18:C18"/>
    <mergeCell ref="A1:P1"/>
    <mergeCell ref="D4:E4"/>
    <mergeCell ref="N4:P4"/>
    <mergeCell ref="A3:P3"/>
    <mergeCell ref="L4:M4"/>
    <mergeCell ref="F4:G4"/>
    <mergeCell ref="H4:I4"/>
    <mergeCell ref="J4:K4"/>
    <mergeCell ref="B4:C4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&amp;C&amp;12 32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18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10.421875" style="0" customWidth="1"/>
    <col min="2" max="3" width="8.28125" style="0" customWidth="1"/>
    <col min="4" max="6" width="7.57421875" style="0" customWidth="1"/>
    <col min="7" max="13" width="8.28125" style="0" customWidth="1"/>
    <col min="14" max="16" width="9.8515625" style="0" customWidth="1"/>
    <col min="17" max="17" width="15.421875" style="0" customWidth="1"/>
  </cols>
  <sheetData>
    <row r="1" spans="1:18" ht="26.25" customHeight="1">
      <c r="A1" s="655" t="s">
        <v>280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4"/>
    </row>
    <row r="2" spans="1:18" ht="26.25" customHeight="1">
      <c r="A2" s="656" t="s">
        <v>597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26"/>
    </row>
    <row r="3" spans="1:18" ht="26.25" customHeight="1" thickBot="1">
      <c r="A3" s="651" t="s">
        <v>333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318" t="s">
        <v>488</v>
      </c>
      <c r="R3" s="26"/>
    </row>
    <row r="4" spans="1:17" ht="24.75" customHeight="1" thickTop="1">
      <c r="A4" s="643" t="s">
        <v>61</v>
      </c>
      <c r="B4" s="533" t="s">
        <v>22</v>
      </c>
      <c r="C4" s="533"/>
      <c r="D4" s="570" t="s">
        <v>3</v>
      </c>
      <c r="E4" s="570"/>
      <c r="F4" s="570" t="s">
        <v>4</v>
      </c>
      <c r="G4" s="570"/>
      <c r="H4" s="570" t="s">
        <v>5</v>
      </c>
      <c r="I4" s="570"/>
      <c r="J4" s="570" t="s">
        <v>6</v>
      </c>
      <c r="K4" s="570"/>
      <c r="L4" s="570" t="s">
        <v>7</v>
      </c>
      <c r="M4" s="570"/>
      <c r="N4" s="570" t="s">
        <v>8</v>
      </c>
      <c r="O4" s="570"/>
      <c r="P4" s="570"/>
      <c r="Q4" s="456" t="s">
        <v>360</v>
      </c>
    </row>
    <row r="5" spans="1:17" ht="24.75" customHeight="1">
      <c r="A5" s="655"/>
      <c r="B5" s="657" t="s">
        <v>405</v>
      </c>
      <c r="C5" s="657"/>
      <c r="D5" s="657" t="s">
        <v>406</v>
      </c>
      <c r="E5" s="657"/>
      <c r="F5" s="657" t="s">
        <v>407</v>
      </c>
      <c r="G5" s="657"/>
      <c r="H5" s="657" t="s">
        <v>408</v>
      </c>
      <c r="I5" s="657"/>
      <c r="J5" s="657" t="s">
        <v>409</v>
      </c>
      <c r="K5" s="657"/>
      <c r="L5" s="647" t="s">
        <v>455</v>
      </c>
      <c r="M5" s="647"/>
      <c r="N5" s="647" t="s">
        <v>641</v>
      </c>
      <c r="O5" s="647"/>
      <c r="P5" s="647"/>
      <c r="Q5" s="457"/>
    </row>
    <row r="6" spans="1:17" ht="25.5" customHeight="1">
      <c r="A6" s="655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376" t="s">
        <v>41</v>
      </c>
      <c r="Q6" s="457"/>
    </row>
    <row r="7" spans="1:17" ht="25.5" customHeight="1" thickBot="1">
      <c r="A7" s="655"/>
      <c r="B7" s="311" t="s">
        <v>392</v>
      </c>
      <c r="C7" s="311" t="s">
        <v>393</v>
      </c>
      <c r="D7" s="311" t="s">
        <v>392</v>
      </c>
      <c r="E7" s="311" t="s">
        <v>393</v>
      </c>
      <c r="F7" s="311" t="s">
        <v>392</v>
      </c>
      <c r="G7" s="311" t="s">
        <v>393</v>
      </c>
      <c r="H7" s="311" t="s">
        <v>392</v>
      </c>
      <c r="I7" s="311" t="s">
        <v>393</v>
      </c>
      <c r="J7" s="311" t="s">
        <v>392</v>
      </c>
      <c r="K7" s="311" t="s">
        <v>393</v>
      </c>
      <c r="L7" s="311" t="s">
        <v>392</v>
      </c>
      <c r="M7" s="311" t="s">
        <v>393</v>
      </c>
      <c r="N7" s="311" t="s">
        <v>392</v>
      </c>
      <c r="O7" s="311" t="s">
        <v>393</v>
      </c>
      <c r="P7" s="106" t="s">
        <v>394</v>
      </c>
      <c r="Q7" s="460"/>
    </row>
    <row r="8" spans="1:17" ht="30.75" customHeight="1" thickTop="1">
      <c r="A8" s="177" t="s">
        <v>693</v>
      </c>
      <c r="B8" s="103">
        <v>10</v>
      </c>
      <c r="C8" s="103">
        <v>12</v>
      </c>
      <c r="D8" s="103">
        <v>0</v>
      </c>
      <c r="E8" s="103">
        <v>3</v>
      </c>
      <c r="F8" s="103">
        <v>1</v>
      </c>
      <c r="G8" s="103">
        <v>3</v>
      </c>
      <c r="H8" s="103">
        <v>0</v>
      </c>
      <c r="I8" s="103">
        <v>1</v>
      </c>
      <c r="J8" s="103">
        <v>4</v>
      </c>
      <c r="K8" s="103">
        <v>3</v>
      </c>
      <c r="L8" s="103">
        <v>1</v>
      </c>
      <c r="M8" s="103">
        <v>0</v>
      </c>
      <c r="N8" s="103">
        <f>SUM(L8,J8,H8,F8,D8,B8)</f>
        <v>16</v>
      </c>
      <c r="O8" s="103">
        <f>SUM(M8,K8,I8,G8,E8,C8)</f>
        <v>22</v>
      </c>
      <c r="P8" s="103">
        <f>SUM(N8:O8)</f>
        <v>38</v>
      </c>
      <c r="Q8" s="286" t="s">
        <v>361</v>
      </c>
    </row>
    <row r="9" spans="1:17" ht="30.75" customHeight="1">
      <c r="A9" s="176" t="s">
        <v>24</v>
      </c>
      <c r="B9" s="72">
        <v>2</v>
      </c>
      <c r="C9" s="72">
        <v>6</v>
      </c>
      <c r="D9" s="72">
        <v>0</v>
      </c>
      <c r="E9" s="72">
        <v>1</v>
      </c>
      <c r="F9" s="72">
        <v>0</v>
      </c>
      <c r="G9" s="72">
        <v>0</v>
      </c>
      <c r="H9" s="72">
        <v>1</v>
      </c>
      <c r="I9" s="72">
        <v>1</v>
      </c>
      <c r="J9" s="72">
        <v>2</v>
      </c>
      <c r="K9" s="72">
        <v>3</v>
      </c>
      <c r="L9" s="72">
        <v>0</v>
      </c>
      <c r="M9" s="72">
        <v>0</v>
      </c>
      <c r="N9" s="72">
        <f aca="true" t="shared" si="0" ref="N9:N16">SUM(L9,J9,H9,F9,D9,B9)</f>
        <v>5</v>
      </c>
      <c r="O9" s="72">
        <f aca="true" t="shared" si="1" ref="O9:O16">SUM(M9,K9,I9,G9,E9,C9)</f>
        <v>11</v>
      </c>
      <c r="P9" s="72">
        <f aca="true" t="shared" si="2" ref="P9:P16">SUM(N9:O9)</f>
        <v>16</v>
      </c>
      <c r="Q9" s="287" t="s">
        <v>362</v>
      </c>
    </row>
    <row r="10" spans="1:17" ht="30.75" customHeight="1">
      <c r="A10" s="122" t="s">
        <v>25</v>
      </c>
      <c r="B10" s="72">
        <v>23</v>
      </c>
      <c r="C10" s="72">
        <v>3</v>
      </c>
      <c r="D10" s="72">
        <v>6</v>
      </c>
      <c r="E10" s="72">
        <v>0</v>
      </c>
      <c r="F10" s="72">
        <v>5</v>
      </c>
      <c r="G10" s="72">
        <v>0</v>
      </c>
      <c r="H10" s="72">
        <v>3</v>
      </c>
      <c r="I10" s="72">
        <v>0</v>
      </c>
      <c r="J10" s="72">
        <v>3</v>
      </c>
      <c r="K10" s="72">
        <v>3</v>
      </c>
      <c r="L10" s="72">
        <v>0</v>
      </c>
      <c r="M10" s="72">
        <v>0</v>
      </c>
      <c r="N10" s="72">
        <f t="shared" si="0"/>
        <v>40</v>
      </c>
      <c r="O10" s="72">
        <f t="shared" si="1"/>
        <v>6</v>
      </c>
      <c r="P10" s="72">
        <f t="shared" si="2"/>
        <v>46</v>
      </c>
      <c r="Q10" s="287" t="s">
        <v>364</v>
      </c>
    </row>
    <row r="11" spans="1:17" ht="30.75" customHeight="1">
      <c r="A11" s="122" t="s">
        <v>26</v>
      </c>
      <c r="B11" s="72">
        <v>8</v>
      </c>
      <c r="C11" s="72">
        <v>4</v>
      </c>
      <c r="D11" s="72">
        <v>7</v>
      </c>
      <c r="E11" s="72">
        <v>4</v>
      </c>
      <c r="F11" s="72">
        <v>5</v>
      </c>
      <c r="G11" s="72">
        <v>1</v>
      </c>
      <c r="H11" s="72">
        <v>4</v>
      </c>
      <c r="I11" s="72">
        <v>0</v>
      </c>
      <c r="J11" s="72">
        <v>8</v>
      </c>
      <c r="K11" s="72">
        <v>2</v>
      </c>
      <c r="L11" s="72">
        <v>0</v>
      </c>
      <c r="M11" s="72">
        <v>0</v>
      </c>
      <c r="N11" s="72">
        <f t="shared" si="0"/>
        <v>32</v>
      </c>
      <c r="O11" s="72">
        <f t="shared" si="1"/>
        <v>11</v>
      </c>
      <c r="P11" s="72">
        <f t="shared" si="2"/>
        <v>43</v>
      </c>
      <c r="Q11" s="287" t="s">
        <v>366</v>
      </c>
    </row>
    <row r="12" spans="1:17" ht="30.75" customHeight="1">
      <c r="A12" s="122" t="s">
        <v>27</v>
      </c>
      <c r="B12" s="72">
        <v>45</v>
      </c>
      <c r="C12" s="72">
        <v>14</v>
      </c>
      <c r="D12" s="72">
        <v>0</v>
      </c>
      <c r="E12" s="72">
        <v>0</v>
      </c>
      <c r="F12" s="72">
        <v>1</v>
      </c>
      <c r="G12" s="72">
        <v>0</v>
      </c>
      <c r="H12" s="72">
        <v>0</v>
      </c>
      <c r="I12" s="72">
        <v>0</v>
      </c>
      <c r="J12" s="72">
        <v>16</v>
      </c>
      <c r="K12" s="72">
        <v>9</v>
      </c>
      <c r="L12" s="72">
        <v>0</v>
      </c>
      <c r="M12" s="72">
        <v>0</v>
      </c>
      <c r="N12" s="72">
        <f t="shared" si="0"/>
        <v>62</v>
      </c>
      <c r="O12" s="72">
        <f t="shared" si="1"/>
        <v>23</v>
      </c>
      <c r="P12" s="72">
        <f t="shared" si="2"/>
        <v>85</v>
      </c>
      <c r="Q12" s="287" t="s">
        <v>367</v>
      </c>
    </row>
    <row r="13" spans="1:17" ht="30.75" customHeight="1">
      <c r="A13" s="122" t="s">
        <v>28</v>
      </c>
      <c r="B13" s="72">
        <v>6</v>
      </c>
      <c r="C13" s="72">
        <v>3</v>
      </c>
      <c r="D13" s="72">
        <v>10</v>
      </c>
      <c r="E13" s="72">
        <v>3</v>
      </c>
      <c r="F13" s="72">
        <v>8</v>
      </c>
      <c r="G13" s="72">
        <v>1</v>
      </c>
      <c r="H13" s="72">
        <v>0</v>
      </c>
      <c r="I13" s="72">
        <v>2</v>
      </c>
      <c r="J13" s="72">
        <v>4</v>
      </c>
      <c r="K13" s="72">
        <v>1</v>
      </c>
      <c r="L13" s="72">
        <v>0</v>
      </c>
      <c r="M13" s="72">
        <v>0</v>
      </c>
      <c r="N13" s="72">
        <f t="shared" si="0"/>
        <v>28</v>
      </c>
      <c r="O13" s="72">
        <f t="shared" si="1"/>
        <v>10</v>
      </c>
      <c r="P13" s="72">
        <f t="shared" si="2"/>
        <v>38</v>
      </c>
      <c r="Q13" s="287" t="s">
        <v>368</v>
      </c>
    </row>
    <row r="14" spans="1:17" ht="30.75" customHeight="1">
      <c r="A14" s="99" t="s">
        <v>17</v>
      </c>
      <c r="B14" s="72">
        <v>10</v>
      </c>
      <c r="C14" s="72">
        <v>6</v>
      </c>
      <c r="D14" s="72">
        <v>6</v>
      </c>
      <c r="E14" s="72">
        <v>0</v>
      </c>
      <c r="F14" s="72">
        <v>1</v>
      </c>
      <c r="G14" s="72">
        <v>0</v>
      </c>
      <c r="H14" s="72">
        <v>8</v>
      </c>
      <c r="I14" s="72">
        <v>6</v>
      </c>
      <c r="J14" s="72">
        <v>6</v>
      </c>
      <c r="K14" s="72">
        <v>3</v>
      </c>
      <c r="L14" s="72">
        <v>0</v>
      </c>
      <c r="M14" s="72">
        <v>0</v>
      </c>
      <c r="N14" s="72">
        <f t="shared" si="0"/>
        <v>31</v>
      </c>
      <c r="O14" s="72">
        <f t="shared" si="1"/>
        <v>15</v>
      </c>
      <c r="P14" s="72">
        <f t="shared" si="2"/>
        <v>46</v>
      </c>
      <c r="Q14" s="287" t="s">
        <v>369</v>
      </c>
    </row>
    <row r="15" spans="1:17" ht="30.75" customHeight="1">
      <c r="A15" s="99" t="s">
        <v>31</v>
      </c>
      <c r="B15" s="72">
        <v>5</v>
      </c>
      <c r="C15" s="72">
        <v>0</v>
      </c>
      <c r="D15" s="72">
        <v>0</v>
      </c>
      <c r="E15" s="72">
        <v>3</v>
      </c>
      <c r="F15" s="72">
        <v>0</v>
      </c>
      <c r="G15" s="72">
        <v>1</v>
      </c>
      <c r="H15" s="72">
        <v>0</v>
      </c>
      <c r="I15" s="72">
        <v>0</v>
      </c>
      <c r="J15" s="72">
        <v>1</v>
      </c>
      <c r="K15" s="72">
        <v>2</v>
      </c>
      <c r="L15" s="72">
        <v>0</v>
      </c>
      <c r="M15" s="72">
        <v>0</v>
      </c>
      <c r="N15" s="72">
        <f t="shared" si="0"/>
        <v>6</v>
      </c>
      <c r="O15" s="72">
        <f t="shared" si="1"/>
        <v>6</v>
      </c>
      <c r="P15" s="72">
        <f t="shared" si="2"/>
        <v>12</v>
      </c>
      <c r="Q15" s="287" t="s">
        <v>373</v>
      </c>
    </row>
    <row r="16" spans="1:17" ht="30.75" customHeight="1" thickBot="1">
      <c r="A16" s="66" t="s">
        <v>699</v>
      </c>
      <c r="B16" s="105">
        <v>1</v>
      </c>
      <c r="C16" s="105">
        <v>1</v>
      </c>
      <c r="D16" s="105">
        <v>2</v>
      </c>
      <c r="E16" s="105">
        <v>2</v>
      </c>
      <c r="F16" s="105">
        <v>0</v>
      </c>
      <c r="G16" s="105">
        <v>3</v>
      </c>
      <c r="H16" s="105">
        <v>0</v>
      </c>
      <c r="I16" s="105">
        <v>0</v>
      </c>
      <c r="J16" s="105">
        <v>1</v>
      </c>
      <c r="K16" s="105">
        <v>1</v>
      </c>
      <c r="L16" s="105">
        <v>7</v>
      </c>
      <c r="M16" s="105">
        <v>3</v>
      </c>
      <c r="N16" s="105">
        <f t="shared" si="0"/>
        <v>11</v>
      </c>
      <c r="O16" s="105">
        <f t="shared" si="1"/>
        <v>10</v>
      </c>
      <c r="P16" s="105">
        <f t="shared" si="2"/>
        <v>21</v>
      </c>
      <c r="Q16" s="276" t="s">
        <v>698</v>
      </c>
    </row>
    <row r="17" spans="1:17" ht="30.75" customHeight="1" thickBot="1" thickTop="1">
      <c r="A17" s="126" t="s">
        <v>0</v>
      </c>
      <c r="B17" s="102">
        <f>SUM(B8:B16)</f>
        <v>110</v>
      </c>
      <c r="C17" s="102">
        <f aca="true" t="shared" si="3" ref="C17:P17">SUM(C8:C16)</f>
        <v>49</v>
      </c>
      <c r="D17" s="102">
        <f t="shared" si="3"/>
        <v>31</v>
      </c>
      <c r="E17" s="102">
        <f t="shared" si="3"/>
        <v>16</v>
      </c>
      <c r="F17" s="102">
        <f t="shared" si="3"/>
        <v>21</v>
      </c>
      <c r="G17" s="102">
        <f t="shared" si="3"/>
        <v>9</v>
      </c>
      <c r="H17" s="102">
        <f t="shared" si="3"/>
        <v>16</v>
      </c>
      <c r="I17" s="102">
        <f t="shared" si="3"/>
        <v>10</v>
      </c>
      <c r="J17" s="102">
        <f t="shared" si="3"/>
        <v>45</v>
      </c>
      <c r="K17" s="102">
        <f t="shared" si="3"/>
        <v>27</v>
      </c>
      <c r="L17" s="102">
        <f t="shared" si="3"/>
        <v>8</v>
      </c>
      <c r="M17" s="102">
        <f t="shared" si="3"/>
        <v>3</v>
      </c>
      <c r="N17" s="102">
        <f t="shared" si="3"/>
        <v>231</v>
      </c>
      <c r="O17" s="102">
        <f t="shared" si="3"/>
        <v>114</v>
      </c>
      <c r="P17" s="102">
        <f t="shared" si="3"/>
        <v>345</v>
      </c>
      <c r="Q17" s="285" t="s">
        <v>374</v>
      </c>
    </row>
    <row r="18" spans="1:16" ht="21.75" customHeight="1" thickTop="1">
      <c r="A18" s="501" t="s">
        <v>684</v>
      </c>
      <c r="B18" s="501"/>
      <c r="C18" s="50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</sheetData>
  <sheetProtection/>
  <mergeCells count="20">
    <mergeCell ref="L5:M5"/>
    <mergeCell ref="A4:A7"/>
    <mergeCell ref="N4:P4"/>
    <mergeCell ref="B4:C4"/>
    <mergeCell ref="D4:E4"/>
    <mergeCell ref="F4:G4"/>
    <mergeCell ref="H4:I4"/>
    <mergeCell ref="J4:K4"/>
    <mergeCell ref="L4:M4"/>
    <mergeCell ref="N5:P5"/>
    <mergeCell ref="A18:C18"/>
    <mergeCell ref="A3:P3"/>
    <mergeCell ref="Q4:Q7"/>
    <mergeCell ref="A1:Q1"/>
    <mergeCell ref="A2:Q2"/>
    <mergeCell ref="B5:C5"/>
    <mergeCell ref="D5:E5"/>
    <mergeCell ref="F5:G5"/>
    <mergeCell ref="H5:I5"/>
    <mergeCell ref="J5:K5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&amp;C&amp;12 33&amp;10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0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10.421875" style="0" customWidth="1"/>
    <col min="2" max="2" width="13.140625" style="0" customWidth="1"/>
    <col min="3" max="3" width="10.8515625" style="0" customWidth="1"/>
    <col min="4" max="5" width="8.00390625" style="0" customWidth="1"/>
    <col min="6" max="6" width="9.421875" style="0" customWidth="1"/>
    <col min="7" max="7" width="7.7109375" style="0" customWidth="1"/>
    <col min="8" max="8" width="8.57421875" style="0" customWidth="1"/>
    <col min="9" max="9" width="7.8515625" style="0" customWidth="1"/>
    <col min="10" max="10" width="8.28125" style="0" customWidth="1"/>
    <col min="11" max="11" width="8.8515625" style="0" customWidth="1"/>
    <col min="12" max="14" width="9.140625" style="0" customWidth="1"/>
    <col min="15" max="15" width="7.140625" style="0" bestFit="1" customWidth="1"/>
    <col min="16" max="16" width="12.8515625" style="0" hidden="1" customWidth="1"/>
    <col min="17" max="17" width="12.00390625" style="0" customWidth="1"/>
  </cols>
  <sheetData>
    <row r="1" spans="1:16" s="1" customFormat="1" ht="27" customHeight="1">
      <c r="A1" s="474" t="s">
        <v>281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7" s="1" customFormat="1" ht="44.25" customHeight="1">
      <c r="A2" s="528" t="s">
        <v>621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7" s="1" customFormat="1" ht="39" customHeight="1" thickBot="1">
      <c r="A3" s="591" t="s">
        <v>334</v>
      </c>
      <c r="B3" s="591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05" t="s">
        <v>489</v>
      </c>
    </row>
    <row r="4" spans="1:17" ht="19.5" customHeight="1" thickTop="1">
      <c r="A4" s="533" t="s">
        <v>61</v>
      </c>
      <c r="B4" s="533" t="s">
        <v>111</v>
      </c>
      <c r="C4" s="533" t="s">
        <v>236</v>
      </c>
      <c r="D4" s="533" t="s">
        <v>239</v>
      </c>
      <c r="E4" s="533"/>
      <c r="F4" s="533"/>
      <c r="G4" s="533" t="s">
        <v>45</v>
      </c>
      <c r="H4" s="533"/>
      <c r="I4" s="533"/>
      <c r="J4" s="533" t="s">
        <v>46</v>
      </c>
      <c r="K4" s="533"/>
      <c r="L4" s="533"/>
      <c r="M4" s="533" t="s">
        <v>112</v>
      </c>
      <c r="N4" s="533"/>
      <c r="O4" s="533"/>
      <c r="P4" s="182"/>
      <c r="Q4" s="658" t="s">
        <v>360</v>
      </c>
    </row>
    <row r="5" spans="1:17" ht="19.5" customHeight="1">
      <c r="A5" s="534"/>
      <c r="B5" s="534"/>
      <c r="C5" s="534"/>
      <c r="D5" s="639" t="s">
        <v>491</v>
      </c>
      <c r="E5" s="639"/>
      <c r="F5" s="639"/>
      <c r="G5" s="639" t="s">
        <v>492</v>
      </c>
      <c r="H5" s="639"/>
      <c r="I5" s="639"/>
      <c r="J5" s="639" t="s">
        <v>389</v>
      </c>
      <c r="K5" s="639"/>
      <c r="L5" s="639"/>
      <c r="M5" s="639" t="s">
        <v>390</v>
      </c>
      <c r="N5" s="639"/>
      <c r="O5" s="639"/>
      <c r="P5" s="178"/>
      <c r="Q5" s="659"/>
    </row>
    <row r="6" spans="1:17" ht="29.25" customHeight="1">
      <c r="A6" s="534"/>
      <c r="B6" s="534"/>
      <c r="C6" s="534"/>
      <c r="D6" s="92" t="s">
        <v>114</v>
      </c>
      <c r="E6" s="92" t="s">
        <v>637</v>
      </c>
      <c r="F6" s="376" t="s">
        <v>41</v>
      </c>
      <c r="G6" s="92" t="s">
        <v>114</v>
      </c>
      <c r="H6" s="92" t="s">
        <v>637</v>
      </c>
      <c r="I6" s="376" t="s">
        <v>41</v>
      </c>
      <c r="J6" s="92" t="s">
        <v>114</v>
      </c>
      <c r="K6" s="92" t="s">
        <v>637</v>
      </c>
      <c r="L6" s="376" t="s">
        <v>41</v>
      </c>
      <c r="M6" s="92" t="s">
        <v>114</v>
      </c>
      <c r="N6" s="92" t="s">
        <v>637</v>
      </c>
      <c r="O6" s="376" t="s">
        <v>41</v>
      </c>
      <c r="P6" s="11"/>
      <c r="Q6" s="659"/>
    </row>
    <row r="7" spans="1:17" ht="29.25" customHeight="1" thickBot="1">
      <c r="A7" s="535"/>
      <c r="B7" s="317" t="s">
        <v>458</v>
      </c>
      <c r="C7" s="317" t="s">
        <v>459</v>
      </c>
      <c r="D7" s="317" t="s">
        <v>392</v>
      </c>
      <c r="E7" s="317" t="s">
        <v>393</v>
      </c>
      <c r="F7" s="317" t="s">
        <v>394</v>
      </c>
      <c r="G7" s="317" t="s">
        <v>392</v>
      </c>
      <c r="H7" s="317" t="s">
        <v>393</v>
      </c>
      <c r="I7" s="317" t="s">
        <v>394</v>
      </c>
      <c r="J7" s="317" t="s">
        <v>392</v>
      </c>
      <c r="K7" s="317" t="s">
        <v>393</v>
      </c>
      <c r="L7" s="317" t="s">
        <v>394</v>
      </c>
      <c r="M7" s="317" t="s">
        <v>392</v>
      </c>
      <c r="N7" s="317" t="s">
        <v>393</v>
      </c>
      <c r="O7" s="317" t="s">
        <v>394</v>
      </c>
      <c r="P7" s="183"/>
      <c r="Q7" s="660"/>
    </row>
    <row r="8" spans="1:17" ht="41.25" customHeight="1" thickTop="1">
      <c r="A8" s="179" t="s">
        <v>25</v>
      </c>
      <c r="B8" s="180">
        <v>1</v>
      </c>
      <c r="C8" s="180">
        <v>120</v>
      </c>
      <c r="D8" s="181">
        <v>32</v>
      </c>
      <c r="E8" s="181">
        <v>128</v>
      </c>
      <c r="F8" s="180">
        <f>SUM(D8:E8)</f>
        <v>160</v>
      </c>
      <c r="G8" s="180">
        <v>48</v>
      </c>
      <c r="H8" s="180">
        <v>42</v>
      </c>
      <c r="I8" s="180">
        <f>SUM(G8:H8)</f>
        <v>90</v>
      </c>
      <c r="J8" s="180">
        <v>6</v>
      </c>
      <c r="K8" s="180">
        <v>5</v>
      </c>
      <c r="L8" s="180">
        <f>SUM(J8:K8)</f>
        <v>11</v>
      </c>
      <c r="M8" s="180">
        <v>19</v>
      </c>
      <c r="N8" s="180">
        <v>57</v>
      </c>
      <c r="O8" s="180">
        <f>SUM(M8:N8)</f>
        <v>76</v>
      </c>
      <c r="P8" s="180"/>
      <c r="Q8" s="298" t="s">
        <v>364</v>
      </c>
    </row>
    <row r="9" spans="1:17" ht="41.25" customHeight="1" thickBot="1">
      <c r="A9" s="153" t="s">
        <v>27</v>
      </c>
      <c r="B9" s="154">
        <v>1</v>
      </c>
      <c r="C9" s="154">
        <v>104</v>
      </c>
      <c r="D9" s="96">
        <v>121</v>
      </c>
      <c r="E9" s="96">
        <v>0</v>
      </c>
      <c r="F9" s="154">
        <f>SUM(D9:E9)</f>
        <v>121</v>
      </c>
      <c r="G9" s="154">
        <v>24</v>
      </c>
      <c r="H9" s="154">
        <v>8</v>
      </c>
      <c r="I9" s="154">
        <f>SUM(G9:H9)</f>
        <v>32</v>
      </c>
      <c r="J9" s="154">
        <v>11</v>
      </c>
      <c r="K9" s="154">
        <v>0</v>
      </c>
      <c r="L9" s="154">
        <f>SUM(J9:K9)</f>
        <v>11</v>
      </c>
      <c r="M9" s="154">
        <v>44</v>
      </c>
      <c r="N9" s="154">
        <v>8</v>
      </c>
      <c r="O9" s="154">
        <f>SUM(M9:N9)</f>
        <v>52</v>
      </c>
      <c r="P9" s="154"/>
      <c r="Q9" s="296" t="s">
        <v>490</v>
      </c>
    </row>
    <row r="10" spans="1:17" ht="41.25" customHeight="1" thickBot="1" thickTop="1">
      <c r="A10" s="150" t="s">
        <v>0</v>
      </c>
      <c r="B10" s="94">
        <f>SUM(B8:B9)</f>
        <v>2</v>
      </c>
      <c r="C10" s="94">
        <f aca="true" t="shared" si="0" ref="C10:O10">SUM(C8:C9)</f>
        <v>224</v>
      </c>
      <c r="D10" s="94">
        <f t="shared" si="0"/>
        <v>153</v>
      </c>
      <c r="E10" s="94">
        <f t="shared" si="0"/>
        <v>128</v>
      </c>
      <c r="F10" s="94">
        <f t="shared" si="0"/>
        <v>281</v>
      </c>
      <c r="G10" s="94">
        <f t="shared" si="0"/>
        <v>72</v>
      </c>
      <c r="H10" s="94">
        <f t="shared" si="0"/>
        <v>50</v>
      </c>
      <c r="I10" s="94">
        <f t="shared" si="0"/>
        <v>122</v>
      </c>
      <c r="J10" s="94">
        <f t="shared" si="0"/>
        <v>17</v>
      </c>
      <c r="K10" s="94">
        <f t="shared" si="0"/>
        <v>5</v>
      </c>
      <c r="L10" s="94">
        <f t="shared" si="0"/>
        <v>22</v>
      </c>
      <c r="M10" s="94">
        <f t="shared" si="0"/>
        <v>63</v>
      </c>
      <c r="N10" s="94">
        <f t="shared" si="0"/>
        <v>65</v>
      </c>
      <c r="O10" s="94">
        <f t="shared" si="0"/>
        <v>128</v>
      </c>
      <c r="P10" s="94"/>
      <c r="Q10" s="294" t="s">
        <v>374</v>
      </c>
    </row>
    <row r="11" ht="13.5" thickTop="1"/>
  </sheetData>
  <sheetProtection/>
  <mergeCells count="15">
    <mergeCell ref="Q4:Q7"/>
    <mergeCell ref="A4:A7"/>
    <mergeCell ref="G4:I4"/>
    <mergeCell ref="J4:L4"/>
    <mergeCell ref="A3:B3"/>
    <mergeCell ref="M4:O4"/>
    <mergeCell ref="D5:F5"/>
    <mergeCell ref="G5:I5"/>
    <mergeCell ref="J5:L5"/>
    <mergeCell ref="M5:O5"/>
    <mergeCell ref="A1:P1"/>
    <mergeCell ref="B4:B6"/>
    <mergeCell ref="C4:C6"/>
    <mergeCell ref="D4:F4"/>
    <mergeCell ref="A2:Q2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35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18"/>
  <sheetViews>
    <sheetView rightToLeft="1" view="pageBreakPreview" zoomScale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8.57421875" style="0" customWidth="1"/>
    <col min="2" max="2" width="5.7109375" style="0" customWidth="1"/>
    <col min="3" max="3" width="5.8515625" style="0" customWidth="1"/>
    <col min="4" max="4" width="5.421875" style="0" customWidth="1"/>
    <col min="5" max="5" width="5.140625" style="0" customWidth="1"/>
    <col min="6" max="6" width="6.7109375" style="0" customWidth="1"/>
    <col min="7" max="7" width="5.421875" style="0" customWidth="1"/>
    <col min="8" max="8" width="6.00390625" style="0" customWidth="1"/>
    <col min="9" max="9" width="5.7109375" style="0" customWidth="1"/>
    <col min="10" max="10" width="5.57421875" style="0" customWidth="1"/>
    <col min="11" max="11" width="6.00390625" style="0" customWidth="1"/>
    <col min="12" max="12" width="6.421875" style="0" customWidth="1"/>
    <col min="13" max="14" width="6.00390625" style="0" customWidth="1"/>
    <col min="15" max="15" width="6.7109375" style="0" customWidth="1"/>
    <col min="16" max="16" width="6.140625" style="0" customWidth="1"/>
    <col min="17" max="17" width="6.28125" style="0" customWidth="1"/>
    <col min="18" max="19" width="5.8515625" style="0" customWidth="1"/>
    <col min="20" max="20" width="5.140625" style="0" customWidth="1"/>
    <col min="21" max="21" width="4.421875" style="0" customWidth="1"/>
    <col min="22" max="22" width="5.421875" style="0" customWidth="1"/>
    <col min="23" max="23" width="6.00390625" style="0" customWidth="1"/>
    <col min="24" max="24" width="6.421875" style="0" customWidth="1"/>
    <col min="25" max="25" width="11.00390625" style="0" customWidth="1"/>
  </cols>
  <sheetData>
    <row r="1" spans="1:25" s="1" customFormat="1" ht="27" customHeight="1">
      <c r="A1" s="662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43"/>
    </row>
    <row r="2" spans="1:24" s="22" customFormat="1" ht="39" customHeight="1">
      <c r="A2" s="662" t="s">
        <v>282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</row>
    <row r="3" spans="1:25" s="22" customFormat="1" ht="39" customHeight="1">
      <c r="A3" s="667" t="s">
        <v>621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</row>
    <row r="4" spans="1:25" s="22" customFormat="1" ht="28.5" customHeight="1" thickBot="1">
      <c r="A4" s="370" t="s">
        <v>335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415" t="s">
        <v>489</v>
      </c>
    </row>
    <row r="5" spans="1:25" ht="33.75" customHeight="1" thickTop="1">
      <c r="A5" s="530" t="s">
        <v>1</v>
      </c>
      <c r="B5" s="663" t="s">
        <v>49</v>
      </c>
      <c r="C5" s="663"/>
      <c r="D5" s="663" t="s">
        <v>50</v>
      </c>
      <c r="E5" s="663"/>
      <c r="F5" s="663" t="s">
        <v>51</v>
      </c>
      <c r="G5" s="663"/>
      <c r="H5" s="530" t="s">
        <v>52</v>
      </c>
      <c r="I5" s="530"/>
      <c r="J5" s="530" t="s">
        <v>53</v>
      </c>
      <c r="K5" s="530"/>
      <c r="L5" s="530" t="s">
        <v>54</v>
      </c>
      <c r="M5" s="530"/>
      <c r="N5" s="530" t="s">
        <v>55</v>
      </c>
      <c r="O5" s="530"/>
      <c r="P5" s="530" t="s">
        <v>138</v>
      </c>
      <c r="Q5" s="530"/>
      <c r="R5" s="530" t="s">
        <v>57</v>
      </c>
      <c r="S5" s="530"/>
      <c r="T5" s="530" t="s">
        <v>58</v>
      </c>
      <c r="U5" s="530"/>
      <c r="V5" s="664" t="s">
        <v>8</v>
      </c>
      <c r="W5" s="664"/>
      <c r="X5" s="664"/>
      <c r="Y5" s="668" t="s">
        <v>360</v>
      </c>
    </row>
    <row r="6" spans="1:25" ht="21.75" customHeight="1">
      <c r="A6" s="532"/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1" t="s">
        <v>641</v>
      </c>
      <c r="W6" s="661"/>
      <c r="X6" s="661"/>
      <c r="Y6" s="669"/>
    </row>
    <row r="7" spans="1:25" ht="31.5" customHeight="1">
      <c r="A7" s="532"/>
      <c r="B7" s="92" t="s">
        <v>114</v>
      </c>
      <c r="C7" s="92" t="s">
        <v>637</v>
      </c>
      <c r="D7" s="92" t="s">
        <v>114</v>
      </c>
      <c r="E7" s="92" t="s">
        <v>637</v>
      </c>
      <c r="F7" s="92" t="s">
        <v>114</v>
      </c>
      <c r="G7" s="92" t="s">
        <v>637</v>
      </c>
      <c r="H7" s="92" t="s">
        <v>114</v>
      </c>
      <c r="I7" s="92" t="s">
        <v>637</v>
      </c>
      <c r="J7" s="92" t="s">
        <v>114</v>
      </c>
      <c r="K7" s="92" t="s">
        <v>637</v>
      </c>
      <c r="L7" s="92" t="s">
        <v>114</v>
      </c>
      <c r="M7" s="92" t="s">
        <v>637</v>
      </c>
      <c r="N7" s="92" t="s">
        <v>114</v>
      </c>
      <c r="O7" s="92" t="s">
        <v>637</v>
      </c>
      <c r="P7" s="92" t="s">
        <v>114</v>
      </c>
      <c r="Q7" s="92" t="s">
        <v>637</v>
      </c>
      <c r="R7" s="92" t="s">
        <v>114</v>
      </c>
      <c r="S7" s="92" t="s">
        <v>637</v>
      </c>
      <c r="T7" s="92" t="s">
        <v>114</v>
      </c>
      <c r="U7" s="92" t="s">
        <v>637</v>
      </c>
      <c r="V7" s="92" t="s">
        <v>114</v>
      </c>
      <c r="W7" s="92" t="s">
        <v>637</v>
      </c>
      <c r="X7" s="449" t="s">
        <v>41</v>
      </c>
      <c r="Y7" s="669"/>
    </row>
    <row r="8" spans="1:25" ht="21.75" customHeight="1" thickBot="1">
      <c r="A8" s="666"/>
      <c r="B8" s="310" t="s">
        <v>392</v>
      </c>
      <c r="C8" s="310" t="s">
        <v>393</v>
      </c>
      <c r="D8" s="310" t="s">
        <v>392</v>
      </c>
      <c r="E8" s="310" t="s">
        <v>393</v>
      </c>
      <c r="F8" s="310" t="s">
        <v>392</v>
      </c>
      <c r="G8" s="310" t="s">
        <v>393</v>
      </c>
      <c r="H8" s="310" t="s">
        <v>392</v>
      </c>
      <c r="I8" s="310" t="s">
        <v>393</v>
      </c>
      <c r="J8" s="310" t="s">
        <v>392</v>
      </c>
      <c r="K8" s="310" t="s">
        <v>393</v>
      </c>
      <c r="L8" s="310" t="s">
        <v>392</v>
      </c>
      <c r="M8" s="310" t="s">
        <v>393</v>
      </c>
      <c r="N8" s="310" t="s">
        <v>392</v>
      </c>
      <c r="O8" s="310" t="s">
        <v>393</v>
      </c>
      <c r="P8" s="310" t="s">
        <v>392</v>
      </c>
      <c r="Q8" s="310" t="s">
        <v>393</v>
      </c>
      <c r="R8" s="310" t="s">
        <v>392</v>
      </c>
      <c r="S8" s="310" t="s">
        <v>393</v>
      </c>
      <c r="T8" s="310" t="s">
        <v>392</v>
      </c>
      <c r="U8" s="310" t="s">
        <v>393</v>
      </c>
      <c r="V8" s="310" t="s">
        <v>392</v>
      </c>
      <c r="W8" s="310" t="s">
        <v>393</v>
      </c>
      <c r="X8" s="310" t="s">
        <v>394</v>
      </c>
      <c r="Y8" s="670"/>
    </row>
    <row r="9" spans="1:25" ht="40.5" customHeight="1" thickTop="1">
      <c r="A9" s="239" t="s">
        <v>25</v>
      </c>
      <c r="B9" s="240">
        <v>3</v>
      </c>
      <c r="C9" s="240">
        <v>3</v>
      </c>
      <c r="D9" s="240">
        <v>8</v>
      </c>
      <c r="E9" s="240">
        <v>7</v>
      </c>
      <c r="F9" s="240">
        <v>9</v>
      </c>
      <c r="G9" s="240">
        <v>13</v>
      </c>
      <c r="H9" s="240">
        <v>9</v>
      </c>
      <c r="I9" s="240">
        <v>11</v>
      </c>
      <c r="J9" s="240">
        <v>2</v>
      </c>
      <c r="K9" s="240">
        <v>21</v>
      </c>
      <c r="L9" s="240">
        <v>1</v>
      </c>
      <c r="M9" s="240">
        <v>10</v>
      </c>
      <c r="N9" s="240">
        <v>0</v>
      </c>
      <c r="O9" s="240">
        <v>27</v>
      </c>
      <c r="P9" s="240">
        <v>0</v>
      </c>
      <c r="Q9" s="240">
        <v>22</v>
      </c>
      <c r="R9" s="240">
        <v>0</v>
      </c>
      <c r="S9" s="240">
        <v>10</v>
      </c>
      <c r="T9" s="240">
        <v>0</v>
      </c>
      <c r="U9" s="240">
        <v>4</v>
      </c>
      <c r="V9" s="240">
        <f>SUM(T9,R9,P9,N9,L9,J9,H9,F9,D9,B9)</f>
        <v>32</v>
      </c>
      <c r="W9" s="240">
        <f>SUM(U9,S9,Q9,O9,M9,K9,I9,G9,E9,C9)</f>
        <v>128</v>
      </c>
      <c r="X9" s="240">
        <f>SUM(V9:W9)</f>
        <v>160</v>
      </c>
      <c r="Y9" s="319" t="s">
        <v>364</v>
      </c>
    </row>
    <row r="10" spans="1:25" ht="40.5" customHeight="1" thickBot="1">
      <c r="A10" s="171" t="s">
        <v>27</v>
      </c>
      <c r="B10" s="241">
        <v>0</v>
      </c>
      <c r="C10" s="241">
        <v>0</v>
      </c>
      <c r="D10" s="241">
        <v>0</v>
      </c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41">
        <v>13</v>
      </c>
      <c r="K10" s="241">
        <v>0</v>
      </c>
      <c r="L10" s="241">
        <v>9</v>
      </c>
      <c r="M10" s="241">
        <v>0</v>
      </c>
      <c r="N10" s="241">
        <v>54</v>
      </c>
      <c r="O10" s="241">
        <v>0</v>
      </c>
      <c r="P10" s="241">
        <v>25</v>
      </c>
      <c r="Q10" s="241">
        <v>0</v>
      </c>
      <c r="R10" s="241">
        <v>14</v>
      </c>
      <c r="S10" s="241">
        <v>0</v>
      </c>
      <c r="T10" s="241">
        <v>6</v>
      </c>
      <c r="U10" s="241">
        <v>0</v>
      </c>
      <c r="V10" s="241">
        <f>SUM(T10,R10,P10,N10,L10,J10,H10,F10,D10,B10)</f>
        <v>121</v>
      </c>
      <c r="W10" s="241">
        <f>SUM(U10,S10,Q10,O10,M10,K10,I10,G10,E10,C10)</f>
        <v>0</v>
      </c>
      <c r="X10" s="241">
        <f>SUM(V10:W10)</f>
        <v>121</v>
      </c>
      <c r="Y10" s="450" t="s">
        <v>490</v>
      </c>
    </row>
    <row r="11" spans="1:25" ht="40.5" customHeight="1" thickBot="1" thickTop="1">
      <c r="A11" s="452" t="s">
        <v>0</v>
      </c>
      <c r="B11" s="242">
        <f>SUM(B9:B10)</f>
        <v>3</v>
      </c>
      <c r="C11" s="242">
        <f aca="true" t="shared" si="0" ref="C11:X11">SUM(C9:C10)</f>
        <v>3</v>
      </c>
      <c r="D11" s="242">
        <f t="shared" si="0"/>
        <v>8</v>
      </c>
      <c r="E11" s="242">
        <f t="shared" si="0"/>
        <v>7</v>
      </c>
      <c r="F11" s="242">
        <f t="shared" si="0"/>
        <v>9</v>
      </c>
      <c r="G11" s="242">
        <f t="shared" si="0"/>
        <v>13</v>
      </c>
      <c r="H11" s="242">
        <f t="shared" si="0"/>
        <v>9</v>
      </c>
      <c r="I11" s="242">
        <f t="shared" si="0"/>
        <v>11</v>
      </c>
      <c r="J11" s="242">
        <f t="shared" si="0"/>
        <v>15</v>
      </c>
      <c r="K11" s="242">
        <f t="shared" si="0"/>
        <v>21</v>
      </c>
      <c r="L11" s="242">
        <f t="shared" si="0"/>
        <v>10</v>
      </c>
      <c r="M11" s="242">
        <f t="shared" si="0"/>
        <v>10</v>
      </c>
      <c r="N11" s="242">
        <f t="shared" si="0"/>
        <v>54</v>
      </c>
      <c r="O11" s="242">
        <f t="shared" si="0"/>
        <v>27</v>
      </c>
      <c r="P11" s="242">
        <f t="shared" si="0"/>
        <v>25</v>
      </c>
      <c r="Q11" s="242">
        <f t="shared" si="0"/>
        <v>22</v>
      </c>
      <c r="R11" s="242">
        <f t="shared" si="0"/>
        <v>14</v>
      </c>
      <c r="S11" s="242">
        <f t="shared" si="0"/>
        <v>10</v>
      </c>
      <c r="T11" s="242">
        <f t="shared" si="0"/>
        <v>6</v>
      </c>
      <c r="U11" s="242">
        <f t="shared" si="0"/>
        <v>4</v>
      </c>
      <c r="V11" s="242">
        <f t="shared" si="0"/>
        <v>153</v>
      </c>
      <c r="W11" s="242">
        <f t="shared" si="0"/>
        <v>128</v>
      </c>
      <c r="X11" s="242">
        <f t="shared" si="0"/>
        <v>281</v>
      </c>
      <c r="Y11" s="451" t="s">
        <v>374</v>
      </c>
    </row>
    <row r="12" spans="1:25" ht="13.5" thickTop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12.75">
      <c r="O18" s="13"/>
    </row>
  </sheetData>
  <sheetProtection/>
  <mergeCells count="27">
    <mergeCell ref="A3:Y3"/>
    <mergeCell ref="Y5:Y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P5:Q5"/>
    <mergeCell ref="R5:S5"/>
    <mergeCell ref="T5:U5"/>
    <mergeCell ref="A5:A8"/>
    <mergeCell ref="T6:U6"/>
    <mergeCell ref="L5:M5"/>
    <mergeCell ref="V6:X6"/>
    <mergeCell ref="A2:X2"/>
    <mergeCell ref="A1:X1"/>
    <mergeCell ref="B5:C5"/>
    <mergeCell ref="D5:E5"/>
    <mergeCell ref="F5:G5"/>
    <mergeCell ref="H5:I5"/>
    <mergeCell ref="N5:O5"/>
    <mergeCell ref="V5:X5"/>
    <mergeCell ref="J5:K5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&amp;C&amp;12 36
&amp;11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L25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2" max="2" width="16.00390625" style="0" customWidth="1"/>
    <col min="3" max="3" width="8.140625" style="0" customWidth="1"/>
    <col min="4" max="9" width="13.140625" style="0" customWidth="1"/>
    <col min="10" max="10" width="16.00390625" style="0" customWidth="1"/>
  </cols>
  <sheetData>
    <row r="1" spans="2:9" s="1" customFormat="1" ht="16.5" customHeight="1">
      <c r="B1" s="474"/>
      <c r="C1" s="474"/>
      <c r="D1" s="474"/>
      <c r="E1" s="474"/>
      <c r="F1" s="474"/>
      <c r="G1" s="474"/>
      <c r="H1" s="474"/>
      <c r="I1" s="474"/>
    </row>
    <row r="2" spans="2:12" ht="31.5" customHeight="1">
      <c r="B2" s="474" t="s">
        <v>283</v>
      </c>
      <c r="C2" s="474"/>
      <c r="D2" s="474"/>
      <c r="E2" s="474"/>
      <c r="F2" s="474"/>
      <c r="G2" s="474"/>
      <c r="H2" s="474"/>
      <c r="I2" s="474"/>
      <c r="J2" s="474"/>
      <c r="K2" s="474"/>
      <c r="L2" s="13"/>
    </row>
    <row r="3" spans="2:12" ht="19.5" customHeight="1">
      <c r="B3" s="672" t="s">
        <v>598</v>
      </c>
      <c r="C3" s="672"/>
      <c r="D3" s="672"/>
      <c r="E3" s="672"/>
      <c r="F3" s="672"/>
      <c r="G3" s="672"/>
      <c r="H3" s="672"/>
      <c r="I3" s="672"/>
      <c r="J3" s="672"/>
      <c r="K3" s="672"/>
      <c r="L3" s="13"/>
    </row>
    <row r="4" spans="2:12" ht="19.5" customHeight="1"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13"/>
    </row>
    <row r="5" spans="2:12" ht="31.5" customHeight="1" thickBot="1">
      <c r="B5" s="591" t="s">
        <v>336</v>
      </c>
      <c r="C5" s="591"/>
      <c r="D5" s="591"/>
      <c r="E5" s="591"/>
      <c r="F5" s="591"/>
      <c r="G5" s="591"/>
      <c r="H5" s="591"/>
      <c r="I5" s="591"/>
      <c r="J5" s="679" t="s">
        <v>494</v>
      </c>
      <c r="K5" s="679"/>
      <c r="L5" s="679"/>
    </row>
    <row r="6" spans="2:11" ht="19.5" customHeight="1" thickTop="1">
      <c r="B6" s="533" t="s">
        <v>113</v>
      </c>
      <c r="C6" s="533"/>
      <c r="D6" s="533" t="s">
        <v>636</v>
      </c>
      <c r="E6" s="533"/>
      <c r="F6" s="533"/>
      <c r="G6" s="533"/>
      <c r="H6" s="533" t="s">
        <v>0</v>
      </c>
      <c r="I6" s="533"/>
      <c r="J6" s="640" t="s">
        <v>493</v>
      </c>
      <c r="K6" s="640"/>
    </row>
    <row r="7" spans="2:11" ht="19.5" customHeight="1">
      <c r="B7" s="534"/>
      <c r="C7" s="534"/>
      <c r="D7" s="534" t="s">
        <v>114</v>
      </c>
      <c r="E7" s="534"/>
      <c r="F7" s="534" t="s">
        <v>115</v>
      </c>
      <c r="G7" s="534"/>
      <c r="H7" s="534"/>
      <c r="I7" s="534"/>
      <c r="J7" s="641"/>
      <c r="K7" s="641"/>
    </row>
    <row r="8" spans="2:11" ht="19.5" customHeight="1" thickBot="1">
      <c r="B8" s="534"/>
      <c r="C8" s="534"/>
      <c r="D8" s="535" t="s">
        <v>635</v>
      </c>
      <c r="E8" s="535"/>
      <c r="F8" s="535" t="s">
        <v>634</v>
      </c>
      <c r="G8" s="535"/>
      <c r="H8" s="535" t="s">
        <v>374</v>
      </c>
      <c r="I8" s="535"/>
      <c r="J8" s="642"/>
      <c r="K8" s="642"/>
    </row>
    <row r="9" spans="2:11" ht="19.5" customHeight="1" thickTop="1">
      <c r="B9" s="514" t="s">
        <v>116</v>
      </c>
      <c r="C9" s="514"/>
      <c r="D9" s="677">
        <v>150</v>
      </c>
      <c r="E9" s="677"/>
      <c r="F9" s="677">
        <v>126</v>
      </c>
      <c r="G9" s="677"/>
      <c r="H9" s="678">
        <f>SUM(D9:G9)</f>
        <v>276</v>
      </c>
      <c r="I9" s="678"/>
      <c r="J9" s="617" t="s">
        <v>464</v>
      </c>
      <c r="K9" s="617"/>
    </row>
    <row r="10" spans="2:11" ht="19.5" customHeight="1">
      <c r="B10" s="622" t="s">
        <v>117</v>
      </c>
      <c r="C10" s="622"/>
      <c r="D10" s="673">
        <v>3</v>
      </c>
      <c r="E10" s="673"/>
      <c r="F10" s="673">
        <v>2</v>
      </c>
      <c r="G10" s="673"/>
      <c r="H10" s="674">
        <f aca="true" t="shared" si="0" ref="H10:H19">SUM(D10:G10)</f>
        <v>5</v>
      </c>
      <c r="I10" s="674"/>
      <c r="J10" s="613" t="s">
        <v>465</v>
      </c>
      <c r="K10" s="613"/>
    </row>
    <row r="11" spans="2:11" ht="19.5" customHeight="1">
      <c r="B11" s="622" t="s">
        <v>22</v>
      </c>
      <c r="C11" s="622"/>
      <c r="D11" s="673">
        <v>0</v>
      </c>
      <c r="E11" s="673"/>
      <c r="F11" s="673">
        <v>0</v>
      </c>
      <c r="G11" s="673"/>
      <c r="H11" s="674">
        <f t="shared" si="0"/>
        <v>0</v>
      </c>
      <c r="I11" s="674"/>
      <c r="J11" s="613" t="s">
        <v>405</v>
      </c>
      <c r="K11" s="613"/>
    </row>
    <row r="12" spans="2:11" ht="19.5" customHeight="1">
      <c r="B12" s="622" t="s">
        <v>3</v>
      </c>
      <c r="C12" s="622"/>
      <c r="D12" s="673">
        <v>0</v>
      </c>
      <c r="E12" s="673"/>
      <c r="F12" s="673">
        <v>0</v>
      </c>
      <c r="G12" s="673"/>
      <c r="H12" s="674">
        <f t="shared" si="0"/>
        <v>0</v>
      </c>
      <c r="I12" s="674"/>
      <c r="J12" s="613" t="s">
        <v>406</v>
      </c>
      <c r="K12" s="613"/>
    </row>
    <row r="13" spans="2:11" ht="19.5" customHeight="1">
      <c r="B13" s="622" t="s">
        <v>4</v>
      </c>
      <c r="C13" s="622"/>
      <c r="D13" s="673">
        <v>0</v>
      </c>
      <c r="E13" s="673"/>
      <c r="F13" s="673">
        <v>0</v>
      </c>
      <c r="G13" s="673"/>
      <c r="H13" s="674">
        <f t="shared" si="0"/>
        <v>0</v>
      </c>
      <c r="I13" s="674"/>
      <c r="J13" s="613" t="s">
        <v>407</v>
      </c>
      <c r="K13" s="613"/>
    </row>
    <row r="14" spans="2:11" ht="19.5" customHeight="1">
      <c r="B14" s="622" t="s">
        <v>5</v>
      </c>
      <c r="C14" s="622"/>
      <c r="D14" s="673">
        <v>0</v>
      </c>
      <c r="E14" s="673"/>
      <c r="F14" s="673">
        <v>0</v>
      </c>
      <c r="G14" s="673"/>
      <c r="H14" s="674">
        <f t="shared" si="0"/>
        <v>0</v>
      </c>
      <c r="I14" s="674"/>
      <c r="J14" s="613" t="s">
        <v>408</v>
      </c>
      <c r="K14" s="613"/>
    </row>
    <row r="15" spans="2:11" ht="19.5" customHeight="1">
      <c r="B15" s="622" t="s">
        <v>6</v>
      </c>
      <c r="C15" s="622"/>
      <c r="D15" s="673">
        <v>0</v>
      </c>
      <c r="E15" s="673"/>
      <c r="F15" s="673">
        <v>0</v>
      </c>
      <c r="G15" s="673"/>
      <c r="H15" s="674">
        <f t="shared" si="0"/>
        <v>0</v>
      </c>
      <c r="I15" s="674"/>
      <c r="J15" s="613" t="s">
        <v>409</v>
      </c>
      <c r="K15" s="613"/>
    </row>
    <row r="16" spans="2:11" ht="19.5" customHeight="1">
      <c r="B16" s="622" t="s">
        <v>118</v>
      </c>
      <c r="C16" s="622"/>
      <c r="D16" s="673">
        <v>0</v>
      </c>
      <c r="E16" s="673"/>
      <c r="F16" s="673">
        <v>0</v>
      </c>
      <c r="G16" s="673"/>
      <c r="H16" s="674">
        <f t="shared" si="0"/>
        <v>0</v>
      </c>
      <c r="I16" s="674"/>
      <c r="J16" s="613" t="s">
        <v>466</v>
      </c>
      <c r="K16" s="613"/>
    </row>
    <row r="17" spans="2:11" ht="19.5" customHeight="1">
      <c r="B17" s="622" t="s">
        <v>119</v>
      </c>
      <c r="C17" s="622"/>
      <c r="D17" s="673">
        <v>0</v>
      </c>
      <c r="E17" s="673"/>
      <c r="F17" s="673">
        <v>0</v>
      </c>
      <c r="G17" s="673"/>
      <c r="H17" s="674">
        <f t="shared" si="0"/>
        <v>0</v>
      </c>
      <c r="I17" s="674"/>
      <c r="J17" s="613" t="s">
        <v>467</v>
      </c>
      <c r="K17" s="613"/>
    </row>
    <row r="18" spans="2:11" s="19" customFormat="1" ht="19.5" customHeight="1">
      <c r="B18" s="622" t="s">
        <v>120</v>
      </c>
      <c r="C18" s="622"/>
      <c r="D18" s="673">
        <v>0</v>
      </c>
      <c r="E18" s="673"/>
      <c r="F18" s="673">
        <v>0</v>
      </c>
      <c r="G18" s="673"/>
      <c r="H18" s="674">
        <f t="shared" si="0"/>
        <v>0</v>
      </c>
      <c r="I18" s="674"/>
      <c r="J18" s="613" t="s">
        <v>468</v>
      </c>
      <c r="K18" s="613"/>
    </row>
    <row r="19" spans="2:11" ht="21.75" customHeight="1" thickBot="1">
      <c r="B19" s="626" t="s">
        <v>33</v>
      </c>
      <c r="C19" s="626"/>
      <c r="D19" s="675">
        <v>0</v>
      </c>
      <c r="E19" s="675"/>
      <c r="F19" s="675">
        <v>0</v>
      </c>
      <c r="G19" s="675"/>
      <c r="H19" s="676">
        <f t="shared" si="0"/>
        <v>0</v>
      </c>
      <c r="I19" s="676"/>
      <c r="J19" s="614" t="s">
        <v>410</v>
      </c>
      <c r="K19" s="614"/>
    </row>
    <row r="20" spans="2:11" ht="21" customHeight="1" thickBot="1" thickTop="1">
      <c r="B20" s="627" t="s">
        <v>0</v>
      </c>
      <c r="C20" s="627"/>
      <c r="D20" s="671">
        <f>SUM(D9:E19)</f>
        <v>153</v>
      </c>
      <c r="E20" s="671"/>
      <c r="F20" s="671">
        <f>SUM(F9:G19)</f>
        <v>128</v>
      </c>
      <c r="G20" s="671"/>
      <c r="H20" s="671">
        <f>SUM(H9:I19)</f>
        <v>281</v>
      </c>
      <c r="I20" s="671"/>
      <c r="J20" s="612" t="s">
        <v>374</v>
      </c>
      <c r="K20" s="612"/>
    </row>
    <row r="21" spans="2:3" ht="13.5" thickTop="1">
      <c r="B21" s="624"/>
      <c r="C21" s="624"/>
    </row>
    <row r="22" spans="3:8" ht="15">
      <c r="C22" s="11"/>
      <c r="D22" s="618"/>
      <c r="E22" s="618"/>
      <c r="F22" s="618"/>
      <c r="G22" s="618"/>
      <c r="H22" s="11"/>
    </row>
    <row r="23" spans="3:8" ht="15">
      <c r="C23" s="11"/>
      <c r="D23" s="618"/>
      <c r="E23" s="618"/>
      <c r="F23" s="618"/>
      <c r="G23" s="618"/>
      <c r="H23" s="11"/>
    </row>
    <row r="24" spans="3:8" ht="15">
      <c r="C24" s="11"/>
      <c r="D24" s="618"/>
      <c r="E24" s="618"/>
      <c r="F24" s="618"/>
      <c r="G24" s="618"/>
      <c r="H24" s="11"/>
    </row>
    <row r="25" spans="3:8" ht="15">
      <c r="C25" s="11"/>
      <c r="D25" s="618"/>
      <c r="E25" s="618"/>
      <c r="F25" s="618"/>
      <c r="G25" s="618"/>
      <c r="H25" s="11"/>
    </row>
  </sheetData>
  <sheetProtection/>
  <mergeCells count="83">
    <mergeCell ref="J5:L5"/>
    <mergeCell ref="J20:K20"/>
    <mergeCell ref="B5:I5"/>
    <mergeCell ref="B6:C8"/>
    <mergeCell ref="J6:K8"/>
    <mergeCell ref="D8:E8"/>
    <mergeCell ref="F8:G8"/>
    <mergeCell ref="H8:I8"/>
    <mergeCell ref="J14:K14"/>
    <mergeCell ref="J15:K15"/>
    <mergeCell ref="J16:K16"/>
    <mergeCell ref="J18:K18"/>
    <mergeCell ref="J19:K19"/>
    <mergeCell ref="J9:K9"/>
    <mergeCell ref="J10:K10"/>
    <mergeCell ref="J11:K11"/>
    <mergeCell ref="J12:K12"/>
    <mergeCell ref="J13:K13"/>
    <mergeCell ref="B1:I1"/>
    <mergeCell ref="D6:G6"/>
    <mergeCell ref="H6:I7"/>
    <mergeCell ref="D7:E7"/>
    <mergeCell ref="F7:G7"/>
    <mergeCell ref="J17:K17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H19:I19"/>
    <mergeCell ref="B20:C20"/>
    <mergeCell ref="D20:E20"/>
    <mergeCell ref="F20:G20"/>
    <mergeCell ref="B16:C16"/>
    <mergeCell ref="D16:E16"/>
    <mergeCell ref="F16:G16"/>
    <mergeCell ref="H16:I16"/>
    <mergeCell ref="B17:C17"/>
    <mergeCell ref="D17:E17"/>
    <mergeCell ref="H20:I20"/>
    <mergeCell ref="B2:K2"/>
    <mergeCell ref="B3:K4"/>
    <mergeCell ref="B18:C18"/>
    <mergeCell ref="D18:E18"/>
    <mergeCell ref="F18:G18"/>
    <mergeCell ref="H18:I18"/>
    <mergeCell ref="B19:C19"/>
    <mergeCell ref="D19:E19"/>
    <mergeCell ref="F19:G19"/>
    <mergeCell ref="D25:E25"/>
    <mergeCell ref="F25:G25"/>
    <mergeCell ref="B21:C21"/>
    <mergeCell ref="D22:E22"/>
    <mergeCell ref="F22:G22"/>
    <mergeCell ref="D23:E23"/>
    <mergeCell ref="F23:G23"/>
    <mergeCell ref="D24:E24"/>
    <mergeCell ref="F24:G24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37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20"/>
  <sheetViews>
    <sheetView rightToLeft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4.57421875" style="13" customWidth="1"/>
    <col min="2" max="2" width="9.57421875" style="13" customWidth="1"/>
    <col min="3" max="6" width="9.8515625" style="13" customWidth="1"/>
    <col min="7" max="7" width="8.28125" style="13" customWidth="1"/>
    <col min="8" max="8" width="8.7109375" style="13" customWidth="1"/>
    <col min="9" max="9" width="8.57421875" style="13" customWidth="1"/>
    <col min="10" max="10" width="9.8515625" style="13" customWidth="1"/>
    <col min="11" max="11" width="8.7109375" style="13" customWidth="1"/>
    <col min="12" max="12" width="8.140625" style="13" customWidth="1"/>
    <col min="13" max="15" width="9.8515625" style="13" customWidth="1"/>
    <col min="16" max="17" width="9.140625" style="0" hidden="1" customWidth="1"/>
    <col min="18" max="18" width="11.7109375" style="0" customWidth="1"/>
  </cols>
  <sheetData>
    <row r="1" spans="1:18" s="1" customFormat="1" ht="33" customHeight="1">
      <c r="A1" s="474" t="s">
        <v>284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39.75" customHeight="1">
      <c r="A2" s="656" t="s">
        <v>599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</row>
    <row r="3" spans="1:18" ht="29.25" customHeight="1" thickBot="1">
      <c r="A3" s="481" t="s">
        <v>337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R3" s="305" t="s">
        <v>500</v>
      </c>
    </row>
    <row r="4" spans="1:18" ht="25.5" customHeight="1" thickTop="1">
      <c r="A4" s="533" t="s">
        <v>121</v>
      </c>
      <c r="B4" s="533"/>
      <c r="C4" s="550" t="s">
        <v>306</v>
      </c>
      <c r="D4" s="550"/>
      <c r="E4" s="550" t="s">
        <v>307</v>
      </c>
      <c r="F4" s="550"/>
      <c r="G4" s="550" t="s">
        <v>308</v>
      </c>
      <c r="H4" s="550"/>
      <c r="I4" s="550" t="s">
        <v>305</v>
      </c>
      <c r="J4" s="550"/>
      <c r="K4" s="550" t="s">
        <v>309</v>
      </c>
      <c r="L4" s="550"/>
      <c r="M4" s="550" t="s">
        <v>8</v>
      </c>
      <c r="N4" s="550"/>
      <c r="O4" s="550"/>
      <c r="R4" s="658" t="s">
        <v>360</v>
      </c>
    </row>
    <row r="5" spans="1:18" ht="25.5" customHeight="1">
      <c r="A5" s="534"/>
      <c r="B5" s="534"/>
      <c r="C5" s="680" t="s">
        <v>473</v>
      </c>
      <c r="D5" s="680"/>
      <c r="E5" s="680" t="s">
        <v>474</v>
      </c>
      <c r="F5" s="680"/>
      <c r="G5" s="680" t="s">
        <v>475</v>
      </c>
      <c r="H5" s="680"/>
      <c r="I5" s="680" t="s">
        <v>495</v>
      </c>
      <c r="J5" s="680"/>
      <c r="K5" s="680" t="s">
        <v>477</v>
      </c>
      <c r="L5" s="680"/>
      <c r="M5" s="680" t="s">
        <v>641</v>
      </c>
      <c r="N5" s="680"/>
      <c r="O5" s="680"/>
      <c r="R5" s="659"/>
    </row>
    <row r="6" spans="1:18" ht="21.75" customHeight="1">
      <c r="A6" s="534"/>
      <c r="B6" s="534"/>
      <c r="C6" s="92" t="s">
        <v>114</v>
      </c>
      <c r="D6" s="92" t="s">
        <v>637</v>
      </c>
      <c r="E6" s="92" t="s">
        <v>114</v>
      </c>
      <c r="F6" s="92" t="s">
        <v>637</v>
      </c>
      <c r="G6" s="92" t="s">
        <v>114</v>
      </c>
      <c r="H6" s="92" t="s">
        <v>637</v>
      </c>
      <c r="I6" s="92" t="s">
        <v>114</v>
      </c>
      <c r="J6" s="92" t="s">
        <v>637</v>
      </c>
      <c r="K6" s="92" t="s">
        <v>114</v>
      </c>
      <c r="L6" s="92" t="s">
        <v>637</v>
      </c>
      <c r="M6" s="92" t="s">
        <v>114</v>
      </c>
      <c r="N6" s="92" t="s">
        <v>637</v>
      </c>
      <c r="O6" s="106" t="s">
        <v>41</v>
      </c>
      <c r="R6" s="659"/>
    </row>
    <row r="7" spans="1:18" ht="27.75" customHeight="1" hidden="1">
      <c r="A7" s="534"/>
      <c r="B7" s="534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>
        <f>C7+E7+G7+I7+K7</f>
        <v>0</v>
      </c>
      <c r="N7" s="170">
        <f>D7+F7+H7+J7+L7</f>
        <v>0</v>
      </c>
      <c r="O7" s="170">
        <f>SUM(M7:N7)</f>
        <v>0</v>
      </c>
      <c r="P7" s="20"/>
      <c r="Q7" s="20"/>
      <c r="R7" s="659"/>
    </row>
    <row r="8" spans="1:18" ht="21" customHeight="1" thickBot="1">
      <c r="A8" s="535"/>
      <c r="B8" s="535"/>
      <c r="C8" s="299" t="s">
        <v>392</v>
      </c>
      <c r="D8" s="299" t="s">
        <v>393</v>
      </c>
      <c r="E8" s="299" t="s">
        <v>392</v>
      </c>
      <c r="F8" s="299" t="s">
        <v>393</v>
      </c>
      <c r="G8" s="299" t="s">
        <v>392</v>
      </c>
      <c r="H8" s="299" t="s">
        <v>393</v>
      </c>
      <c r="I8" s="299" t="s">
        <v>392</v>
      </c>
      <c r="J8" s="299" t="s">
        <v>393</v>
      </c>
      <c r="K8" s="299" t="s">
        <v>392</v>
      </c>
      <c r="L8" s="299" t="s">
        <v>393</v>
      </c>
      <c r="M8" s="299" t="s">
        <v>392</v>
      </c>
      <c r="N8" s="299" t="s">
        <v>393</v>
      </c>
      <c r="O8" s="299" t="s">
        <v>394</v>
      </c>
      <c r="P8" s="20"/>
      <c r="Q8" s="20"/>
      <c r="R8" s="660"/>
    </row>
    <row r="9" spans="1:18" ht="38.25" customHeight="1" thickTop="1">
      <c r="A9" s="681" t="s">
        <v>25</v>
      </c>
      <c r="B9" s="681"/>
      <c r="C9" s="137">
        <v>32</v>
      </c>
      <c r="D9" s="137">
        <v>128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80">
        <f>SUM(K9,I9,G9,E9,C9)</f>
        <v>32</v>
      </c>
      <c r="N9" s="180">
        <f>SUM(L9,J9,H9,F9,D9)</f>
        <v>128</v>
      </c>
      <c r="O9" s="180">
        <f>SUM(M9:N9)</f>
        <v>160</v>
      </c>
      <c r="P9" s="20"/>
      <c r="Q9" s="20"/>
      <c r="R9" s="332" t="s">
        <v>364</v>
      </c>
    </row>
    <row r="10" spans="1:18" ht="31.5" customHeight="1" thickBot="1">
      <c r="A10" s="626" t="s">
        <v>27</v>
      </c>
      <c r="B10" s="626"/>
      <c r="C10" s="60">
        <v>121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154">
        <f>SUM(K10,I10,G10,E10,C10)</f>
        <v>121</v>
      </c>
      <c r="N10" s="154">
        <f>SUM(L10,J10,H10,F10,D10)</f>
        <v>0</v>
      </c>
      <c r="O10" s="154">
        <f>SUM(M10:N10)</f>
        <v>121</v>
      </c>
      <c r="P10" s="20"/>
      <c r="Q10" s="20"/>
      <c r="R10" s="295" t="s">
        <v>490</v>
      </c>
    </row>
    <row r="11" spans="1:18" ht="27.75" customHeight="1" hidden="1">
      <c r="A11" s="499" t="s">
        <v>16</v>
      </c>
      <c r="B11" s="49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0"/>
      <c r="N11" s="170"/>
      <c r="O11" s="170"/>
      <c r="P11" s="20"/>
      <c r="Q11" s="20"/>
      <c r="R11" s="331"/>
    </row>
    <row r="12" spans="1:18" ht="27.75" customHeight="1" hidden="1">
      <c r="A12" s="499" t="s">
        <v>17</v>
      </c>
      <c r="B12" s="49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N12" s="170"/>
      <c r="O12" s="170"/>
      <c r="P12" s="20"/>
      <c r="Q12" s="20"/>
      <c r="R12" s="331"/>
    </row>
    <row r="13" spans="1:18" ht="27.75" customHeight="1" hidden="1">
      <c r="A13" s="499" t="s">
        <v>32</v>
      </c>
      <c r="B13" s="49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N13" s="170"/>
      <c r="O13" s="170"/>
      <c r="P13" s="20"/>
      <c r="Q13" s="20"/>
      <c r="R13" s="331"/>
    </row>
    <row r="14" spans="1:27" ht="33.75" customHeight="1" thickBot="1" thickTop="1">
      <c r="A14" s="627" t="s">
        <v>0</v>
      </c>
      <c r="B14" s="627"/>
      <c r="C14" s="94">
        <f aca="true" t="shared" si="0" ref="C14:O14">SUM(C9:C10)</f>
        <v>153</v>
      </c>
      <c r="D14" s="94">
        <f t="shared" si="0"/>
        <v>128</v>
      </c>
      <c r="E14" s="94">
        <f t="shared" si="0"/>
        <v>0</v>
      </c>
      <c r="F14" s="94">
        <f t="shared" si="0"/>
        <v>0</v>
      </c>
      <c r="G14" s="94">
        <f t="shared" si="0"/>
        <v>0</v>
      </c>
      <c r="H14" s="94">
        <f t="shared" si="0"/>
        <v>0</v>
      </c>
      <c r="I14" s="94">
        <f t="shared" si="0"/>
        <v>0</v>
      </c>
      <c r="J14" s="94">
        <f t="shared" si="0"/>
        <v>0</v>
      </c>
      <c r="K14" s="94">
        <f t="shared" si="0"/>
        <v>0</v>
      </c>
      <c r="L14" s="94">
        <f t="shared" si="0"/>
        <v>0</v>
      </c>
      <c r="M14" s="94">
        <f t="shared" si="0"/>
        <v>153</v>
      </c>
      <c r="N14" s="94">
        <f t="shared" si="0"/>
        <v>128</v>
      </c>
      <c r="O14" s="94">
        <f t="shared" si="0"/>
        <v>281</v>
      </c>
      <c r="P14" s="20"/>
      <c r="Q14" s="20"/>
      <c r="R14" s="294" t="s">
        <v>374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3:17" ht="24.75" customHeight="1" hidden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2"/>
      <c r="P15" s="20"/>
      <c r="Q15" s="20"/>
    </row>
    <row r="16" spans="3:17" ht="6" customHeight="1" thickTop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2"/>
      <c r="P16" s="20"/>
      <c r="Q16" s="20"/>
    </row>
    <row r="17" spans="3:17" ht="24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2"/>
      <c r="P17" s="20"/>
      <c r="Q17" s="20"/>
    </row>
    <row r="18" spans="3:17" ht="30.7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2"/>
      <c r="P18" s="20"/>
      <c r="Q18" s="20"/>
    </row>
    <row r="19" spans="3:17" ht="27.7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2"/>
      <c r="P19" s="20"/>
      <c r="Q19" s="20"/>
    </row>
    <row r="20" spans="3:17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20"/>
    </row>
  </sheetData>
  <sheetProtection/>
  <mergeCells count="23">
    <mergeCell ref="R4:R8"/>
    <mergeCell ref="I5:J5"/>
    <mergeCell ref="K5:L5"/>
    <mergeCell ref="M5:O5"/>
    <mergeCell ref="E4:F4"/>
    <mergeCell ref="G4:H4"/>
    <mergeCell ref="A1:R1"/>
    <mergeCell ref="A2:R2"/>
    <mergeCell ref="A14:B14"/>
    <mergeCell ref="A13:B13"/>
    <mergeCell ref="A12:B12"/>
    <mergeCell ref="A11:B11"/>
    <mergeCell ref="A9:B9"/>
    <mergeCell ref="A4:B8"/>
    <mergeCell ref="C5:D5"/>
    <mergeCell ref="E5:F5"/>
    <mergeCell ref="A10:B10"/>
    <mergeCell ref="C4:D4"/>
    <mergeCell ref="A3:O3"/>
    <mergeCell ref="I4:J4"/>
    <mergeCell ref="K4:L4"/>
    <mergeCell ref="M4:O4"/>
    <mergeCell ref="G5:H5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38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Y18"/>
  <sheetViews>
    <sheetView rightToLeft="1" view="pageBreakPreview" zoomScale="75" zoomScaleNormal="90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21.140625" style="21" customWidth="1"/>
    <col min="2" max="3" width="7.00390625" style="0" customWidth="1"/>
    <col min="4" max="6" width="4.7109375" style="0" customWidth="1"/>
    <col min="7" max="7" width="5.7109375" style="0" bestFit="1" customWidth="1"/>
    <col min="8" max="8" width="4.7109375" style="0" customWidth="1"/>
    <col min="9" max="9" width="5.7109375" style="0" bestFit="1" customWidth="1"/>
    <col min="10" max="10" width="5.7109375" style="0" customWidth="1"/>
    <col min="11" max="20" width="4.7109375" style="0" customWidth="1"/>
    <col min="21" max="21" width="4.00390625" style="0" customWidth="1"/>
    <col min="22" max="22" width="6.7109375" style="0" customWidth="1"/>
    <col min="23" max="23" width="6.8515625" style="0" customWidth="1"/>
    <col min="24" max="24" width="7.140625" style="0" customWidth="1"/>
    <col min="25" max="25" width="16.421875" style="0" customWidth="1"/>
  </cols>
  <sheetData>
    <row r="1" s="1" customFormat="1" ht="24.75" customHeight="1"/>
    <row r="2" spans="1:24" ht="24.75" customHeight="1">
      <c r="A2" s="474" t="s">
        <v>622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</row>
    <row r="3" spans="1:25" ht="24.75" customHeight="1">
      <c r="A3" s="474" t="s">
        <v>623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</row>
    <row r="4" spans="1:25" ht="24.75" customHeight="1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</row>
    <row r="5" spans="1:25" ht="19.5" customHeight="1" thickBot="1">
      <c r="A5" s="591" t="s">
        <v>338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305" t="s">
        <v>496</v>
      </c>
    </row>
    <row r="6" spans="1:25" ht="27.75" customHeight="1" thickTop="1">
      <c r="A6" s="533" t="s">
        <v>127</v>
      </c>
      <c r="B6" s="643">
        <v>-6</v>
      </c>
      <c r="C6" s="643"/>
      <c r="D6" s="643">
        <v>-9</v>
      </c>
      <c r="E6" s="643"/>
      <c r="F6" s="643">
        <v>-12</v>
      </c>
      <c r="G6" s="643"/>
      <c r="H6" s="643">
        <v>-15</v>
      </c>
      <c r="I6" s="643"/>
      <c r="J6" s="643">
        <v>-18</v>
      </c>
      <c r="K6" s="643"/>
      <c r="L6" s="643">
        <v>-20</v>
      </c>
      <c r="M6" s="643"/>
      <c r="N6" s="643">
        <v>-30</v>
      </c>
      <c r="O6" s="643"/>
      <c r="P6" s="643">
        <v>-40</v>
      </c>
      <c r="Q6" s="643"/>
      <c r="R6" s="643">
        <v>-50</v>
      </c>
      <c r="S6" s="643"/>
      <c r="T6" s="643">
        <v>-60</v>
      </c>
      <c r="U6" s="643"/>
      <c r="V6" s="533" t="s">
        <v>0</v>
      </c>
      <c r="W6" s="533"/>
      <c r="X6" s="533"/>
      <c r="Y6" s="640" t="s">
        <v>479</v>
      </c>
    </row>
    <row r="7" spans="1:25" ht="19.5" customHeight="1">
      <c r="A7" s="534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9" t="s">
        <v>374</v>
      </c>
      <c r="W7" s="639"/>
      <c r="X7" s="639"/>
      <c r="Y7" s="641"/>
    </row>
    <row r="8" spans="1:25" ht="28.5" customHeight="1">
      <c r="A8" s="534"/>
      <c r="B8" s="92" t="s">
        <v>114</v>
      </c>
      <c r="C8" s="92" t="s">
        <v>637</v>
      </c>
      <c r="D8" s="92" t="s">
        <v>114</v>
      </c>
      <c r="E8" s="92" t="s">
        <v>637</v>
      </c>
      <c r="F8" s="92" t="s">
        <v>114</v>
      </c>
      <c r="G8" s="92" t="s">
        <v>637</v>
      </c>
      <c r="H8" s="92" t="s">
        <v>114</v>
      </c>
      <c r="I8" s="92" t="s">
        <v>637</v>
      </c>
      <c r="J8" s="92" t="s">
        <v>114</v>
      </c>
      <c r="K8" s="92" t="s">
        <v>637</v>
      </c>
      <c r="L8" s="92" t="s">
        <v>114</v>
      </c>
      <c r="M8" s="92" t="s">
        <v>637</v>
      </c>
      <c r="N8" s="92" t="s">
        <v>114</v>
      </c>
      <c r="O8" s="92" t="s">
        <v>637</v>
      </c>
      <c r="P8" s="92" t="s">
        <v>114</v>
      </c>
      <c r="Q8" s="92" t="s">
        <v>637</v>
      </c>
      <c r="R8" s="92" t="s">
        <v>114</v>
      </c>
      <c r="S8" s="92" t="s">
        <v>637</v>
      </c>
      <c r="T8" s="92" t="s">
        <v>114</v>
      </c>
      <c r="U8" s="92" t="s">
        <v>637</v>
      </c>
      <c r="V8" s="92" t="s">
        <v>114</v>
      </c>
      <c r="W8" s="92" t="s">
        <v>637</v>
      </c>
      <c r="X8" s="377" t="s">
        <v>41</v>
      </c>
      <c r="Y8" s="641"/>
    </row>
    <row r="9" spans="1:25" ht="28.5" customHeight="1" thickBot="1">
      <c r="A9" s="535"/>
      <c r="B9" s="317" t="s">
        <v>392</v>
      </c>
      <c r="C9" s="317" t="s">
        <v>393</v>
      </c>
      <c r="D9" s="317" t="s">
        <v>392</v>
      </c>
      <c r="E9" s="317" t="s">
        <v>393</v>
      </c>
      <c r="F9" s="317" t="s">
        <v>392</v>
      </c>
      <c r="G9" s="317" t="s">
        <v>393</v>
      </c>
      <c r="H9" s="317" t="s">
        <v>392</v>
      </c>
      <c r="I9" s="317" t="s">
        <v>393</v>
      </c>
      <c r="J9" s="317" t="s">
        <v>392</v>
      </c>
      <c r="K9" s="317" t="s">
        <v>393</v>
      </c>
      <c r="L9" s="317" t="s">
        <v>392</v>
      </c>
      <c r="M9" s="317" t="s">
        <v>393</v>
      </c>
      <c r="N9" s="317" t="s">
        <v>392</v>
      </c>
      <c r="O9" s="317" t="s">
        <v>393</v>
      </c>
      <c r="P9" s="317" t="s">
        <v>392</v>
      </c>
      <c r="Q9" s="317" t="s">
        <v>393</v>
      </c>
      <c r="R9" s="317" t="s">
        <v>392</v>
      </c>
      <c r="S9" s="317" t="s">
        <v>393</v>
      </c>
      <c r="T9" s="317" t="s">
        <v>392</v>
      </c>
      <c r="U9" s="317" t="s">
        <v>393</v>
      </c>
      <c r="V9" s="317" t="s">
        <v>392</v>
      </c>
      <c r="W9" s="317" t="s">
        <v>393</v>
      </c>
      <c r="X9" s="313" t="s">
        <v>394</v>
      </c>
      <c r="Y9" s="642"/>
    </row>
    <row r="10" spans="1:25" ht="39.75" customHeight="1" thickTop="1">
      <c r="A10" s="174" t="s">
        <v>132</v>
      </c>
      <c r="B10" s="201">
        <v>3</v>
      </c>
      <c r="C10" s="201">
        <v>3</v>
      </c>
      <c r="D10" s="201">
        <v>8</v>
      </c>
      <c r="E10" s="201">
        <v>7</v>
      </c>
      <c r="F10" s="201">
        <v>9</v>
      </c>
      <c r="G10" s="201">
        <v>13</v>
      </c>
      <c r="H10" s="201">
        <v>9</v>
      </c>
      <c r="I10" s="201">
        <v>11</v>
      </c>
      <c r="J10" s="201">
        <v>15</v>
      </c>
      <c r="K10" s="201">
        <v>21</v>
      </c>
      <c r="L10" s="201">
        <v>10</v>
      </c>
      <c r="M10" s="201">
        <v>10</v>
      </c>
      <c r="N10" s="201">
        <v>54</v>
      </c>
      <c r="O10" s="201">
        <v>27</v>
      </c>
      <c r="P10" s="201">
        <v>25</v>
      </c>
      <c r="Q10" s="201">
        <v>22</v>
      </c>
      <c r="R10" s="201">
        <v>14</v>
      </c>
      <c r="S10" s="201">
        <v>10</v>
      </c>
      <c r="T10" s="201">
        <v>6</v>
      </c>
      <c r="U10" s="201">
        <v>4</v>
      </c>
      <c r="V10" s="201">
        <f>SUM(T10,R10,P10,N10,L10,J10,H10,F10,D10,B10)</f>
        <v>153</v>
      </c>
      <c r="W10" s="201">
        <f>SUM(U10,S10,Q10,O10,M10,K10,I10,G10,E10,C10)</f>
        <v>128</v>
      </c>
      <c r="X10" s="201">
        <f>SUM(V10:W10)</f>
        <v>281</v>
      </c>
      <c r="Y10" s="307" t="s">
        <v>497</v>
      </c>
    </row>
    <row r="11" spans="1:25" ht="28.5" customHeight="1">
      <c r="A11" s="190" t="s">
        <v>133</v>
      </c>
      <c r="B11" s="398">
        <v>0</v>
      </c>
      <c r="C11" s="398">
        <v>0</v>
      </c>
      <c r="D11" s="398">
        <v>0</v>
      </c>
      <c r="E11" s="398">
        <v>0</v>
      </c>
      <c r="F11" s="398">
        <v>0</v>
      </c>
      <c r="G11" s="398">
        <v>0</v>
      </c>
      <c r="H11" s="398">
        <v>0</v>
      </c>
      <c r="I11" s="398">
        <v>0</v>
      </c>
      <c r="J11" s="398">
        <v>0</v>
      </c>
      <c r="K11" s="398">
        <v>0</v>
      </c>
      <c r="L11" s="398">
        <v>0</v>
      </c>
      <c r="M11" s="398">
        <v>0</v>
      </c>
      <c r="N11" s="398">
        <v>0</v>
      </c>
      <c r="O11" s="398">
        <v>0</v>
      </c>
      <c r="P11" s="398">
        <v>0</v>
      </c>
      <c r="Q11" s="398">
        <v>0</v>
      </c>
      <c r="R11" s="398">
        <v>0</v>
      </c>
      <c r="S11" s="398">
        <v>0</v>
      </c>
      <c r="T11" s="398">
        <v>0</v>
      </c>
      <c r="U11" s="398">
        <v>0</v>
      </c>
      <c r="V11" s="398">
        <f aca="true" t="shared" si="0" ref="V11:V16">SUM(T11,R11,P11,N11,L11,J11,H11,F11,D11,B11)</f>
        <v>0</v>
      </c>
      <c r="W11" s="398">
        <f aca="true" t="shared" si="1" ref="W11:W16">SUM(U11,S11,Q11,O11,M11,K11,I11,G11,E11,C11)</f>
        <v>0</v>
      </c>
      <c r="X11" s="398">
        <f aca="true" t="shared" si="2" ref="X11:X16">SUM(V11:W11)</f>
        <v>0</v>
      </c>
      <c r="Y11" s="308" t="s">
        <v>498</v>
      </c>
    </row>
    <row r="12" spans="1:25" ht="51" customHeight="1">
      <c r="A12" s="165" t="s">
        <v>134</v>
      </c>
      <c r="B12" s="398">
        <v>0</v>
      </c>
      <c r="C12" s="398">
        <v>0</v>
      </c>
      <c r="D12" s="398">
        <v>0</v>
      </c>
      <c r="E12" s="398">
        <v>0</v>
      </c>
      <c r="F12" s="398">
        <v>0</v>
      </c>
      <c r="G12" s="398">
        <v>0</v>
      </c>
      <c r="H12" s="398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398">
        <v>0</v>
      </c>
      <c r="O12" s="398">
        <v>0</v>
      </c>
      <c r="P12" s="398">
        <v>0</v>
      </c>
      <c r="Q12" s="398">
        <v>0</v>
      </c>
      <c r="R12" s="398">
        <v>0</v>
      </c>
      <c r="S12" s="398">
        <v>0</v>
      </c>
      <c r="T12" s="398">
        <v>0</v>
      </c>
      <c r="U12" s="398">
        <v>0</v>
      </c>
      <c r="V12" s="398">
        <f t="shared" si="0"/>
        <v>0</v>
      </c>
      <c r="W12" s="398">
        <f t="shared" si="1"/>
        <v>0</v>
      </c>
      <c r="X12" s="398">
        <f t="shared" si="2"/>
        <v>0</v>
      </c>
      <c r="Y12" s="308" t="s">
        <v>482</v>
      </c>
    </row>
    <row r="13" spans="1:25" ht="28.5" customHeight="1">
      <c r="A13" s="165" t="s">
        <v>135</v>
      </c>
      <c r="B13" s="398">
        <v>0</v>
      </c>
      <c r="C13" s="398">
        <v>0</v>
      </c>
      <c r="D13" s="398">
        <v>0</v>
      </c>
      <c r="E13" s="398">
        <v>0</v>
      </c>
      <c r="F13" s="398">
        <v>0</v>
      </c>
      <c r="G13" s="398">
        <v>0</v>
      </c>
      <c r="H13" s="398">
        <v>0</v>
      </c>
      <c r="I13" s="398">
        <v>0</v>
      </c>
      <c r="J13" s="398">
        <v>0</v>
      </c>
      <c r="K13" s="398">
        <v>0</v>
      </c>
      <c r="L13" s="398">
        <v>0</v>
      </c>
      <c r="M13" s="398">
        <v>0</v>
      </c>
      <c r="N13" s="398">
        <v>0</v>
      </c>
      <c r="O13" s="398">
        <v>0</v>
      </c>
      <c r="P13" s="398">
        <v>0</v>
      </c>
      <c r="Q13" s="398">
        <v>0</v>
      </c>
      <c r="R13" s="398">
        <v>0</v>
      </c>
      <c r="S13" s="398">
        <v>0</v>
      </c>
      <c r="T13" s="398">
        <v>0</v>
      </c>
      <c r="U13" s="398">
        <v>0</v>
      </c>
      <c r="V13" s="398">
        <f t="shared" si="0"/>
        <v>0</v>
      </c>
      <c r="W13" s="398">
        <f t="shared" si="1"/>
        <v>0</v>
      </c>
      <c r="X13" s="398">
        <f t="shared" si="2"/>
        <v>0</v>
      </c>
      <c r="Y13" s="308" t="s">
        <v>483</v>
      </c>
    </row>
    <row r="14" spans="1:25" ht="28.5" customHeight="1">
      <c r="A14" s="165" t="s">
        <v>136</v>
      </c>
      <c r="B14" s="398">
        <v>0</v>
      </c>
      <c r="C14" s="398">
        <v>0</v>
      </c>
      <c r="D14" s="398">
        <v>0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398">
        <v>0</v>
      </c>
      <c r="M14" s="398">
        <v>0</v>
      </c>
      <c r="N14" s="398">
        <v>0</v>
      </c>
      <c r="O14" s="398">
        <v>0</v>
      </c>
      <c r="P14" s="398">
        <v>0</v>
      </c>
      <c r="Q14" s="398">
        <v>0</v>
      </c>
      <c r="R14" s="398">
        <v>0</v>
      </c>
      <c r="S14" s="398">
        <v>0</v>
      </c>
      <c r="T14" s="398">
        <v>0</v>
      </c>
      <c r="U14" s="398">
        <v>0</v>
      </c>
      <c r="V14" s="398">
        <f t="shared" si="0"/>
        <v>0</v>
      </c>
      <c r="W14" s="398">
        <f t="shared" si="1"/>
        <v>0</v>
      </c>
      <c r="X14" s="398">
        <f t="shared" si="2"/>
        <v>0</v>
      </c>
      <c r="Y14" s="308" t="s">
        <v>499</v>
      </c>
    </row>
    <row r="15" spans="1:25" ht="28.5" customHeight="1">
      <c r="A15" s="165" t="s">
        <v>137</v>
      </c>
      <c r="B15" s="398">
        <v>0</v>
      </c>
      <c r="C15" s="398">
        <v>0</v>
      </c>
      <c r="D15" s="398">
        <v>0</v>
      </c>
      <c r="E15" s="398">
        <v>0</v>
      </c>
      <c r="F15" s="398">
        <v>0</v>
      </c>
      <c r="G15" s="398">
        <v>0</v>
      </c>
      <c r="H15" s="398">
        <v>0</v>
      </c>
      <c r="I15" s="398">
        <v>0</v>
      </c>
      <c r="J15" s="398">
        <v>0</v>
      </c>
      <c r="K15" s="398">
        <v>0</v>
      </c>
      <c r="L15" s="398">
        <v>0</v>
      </c>
      <c r="M15" s="398">
        <v>0</v>
      </c>
      <c r="N15" s="398">
        <v>0</v>
      </c>
      <c r="O15" s="398">
        <v>0</v>
      </c>
      <c r="P15" s="398">
        <v>0</v>
      </c>
      <c r="Q15" s="398">
        <v>0</v>
      </c>
      <c r="R15" s="398">
        <v>0</v>
      </c>
      <c r="S15" s="398">
        <v>0</v>
      </c>
      <c r="T15" s="398">
        <v>0</v>
      </c>
      <c r="U15" s="398">
        <v>0</v>
      </c>
      <c r="V15" s="398">
        <f t="shared" si="0"/>
        <v>0</v>
      </c>
      <c r="W15" s="398">
        <f t="shared" si="1"/>
        <v>0</v>
      </c>
      <c r="X15" s="398">
        <f t="shared" si="2"/>
        <v>0</v>
      </c>
      <c r="Y15" s="308" t="s">
        <v>485</v>
      </c>
    </row>
    <row r="16" spans="1:25" ht="27.75" customHeight="1" thickBot="1">
      <c r="A16" s="191" t="s">
        <v>33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f t="shared" si="0"/>
        <v>0</v>
      </c>
      <c r="W16" s="241">
        <f t="shared" si="1"/>
        <v>0</v>
      </c>
      <c r="X16" s="241">
        <f t="shared" si="2"/>
        <v>0</v>
      </c>
      <c r="Y16" s="315" t="s">
        <v>410</v>
      </c>
    </row>
    <row r="17" spans="1:25" ht="27.75" customHeight="1" thickBot="1" thickTop="1">
      <c r="A17" s="192" t="s">
        <v>0</v>
      </c>
      <c r="B17" s="242">
        <f>SUM(B10:B16)</f>
        <v>3</v>
      </c>
      <c r="C17" s="242">
        <f aca="true" t="shared" si="3" ref="C17:X17">SUM(C10:C16)</f>
        <v>3</v>
      </c>
      <c r="D17" s="242">
        <f t="shared" si="3"/>
        <v>8</v>
      </c>
      <c r="E17" s="242">
        <f t="shared" si="3"/>
        <v>7</v>
      </c>
      <c r="F17" s="242">
        <f t="shared" si="3"/>
        <v>9</v>
      </c>
      <c r="G17" s="242">
        <f t="shared" si="3"/>
        <v>13</v>
      </c>
      <c r="H17" s="242">
        <f t="shared" si="3"/>
        <v>9</v>
      </c>
      <c r="I17" s="242">
        <f t="shared" si="3"/>
        <v>11</v>
      </c>
      <c r="J17" s="242">
        <f t="shared" si="3"/>
        <v>15</v>
      </c>
      <c r="K17" s="242">
        <f t="shared" si="3"/>
        <v>21</v>
      </c>
      <c r="L17" s="242">
        <f t="shared" si="3"/>
        <v>10</v>
      </c>
      <c r="M17" s="242">
        <f t="shared" si="3"/>
        <v>10</v>
      </c>
      <c r="N17" s="242">
        <f t="shared" si="3"/>
        <v>54</v>
      </c>
      <c r="O17" s="242">
        <f t="shared" si="3"/>
        <v>27</v>
      </c>
      <c r="P17" s="242">
        <f t="shared" si="3"/>
        <v>25</v>
      </c>
      <c r="Q17" s="242">
        <f t="shared" si="3"/>
        <v>22</v>
      </c>
      <c r="R17" s="242">
        <f t="shared" si="3"/>
        <v>14</v>
      </c>
      <c r="S17" s="242">
        <f t="shared" si="3"/>
        <v>10</v>
      </c>
      <c r="T17" s="242">
        <f t="shared" si="3"/>
        <v>6</v>
      </c>
      <c r="U17" s="242">
        <f t="shared" si="3"/>
        <v>4</v>
      </c>
      <c r="V17" s="242">
        <f t="shared" si="3"/>
        <v>153</v>
      </c>
      <c r="W17" s="242">
        <f t="shared" si="3"/>
        <v>128</v>
      </c>
      <c r="X17" s="242">
        <f t="shared" si="3"/>
        <v>281</v>
      </c>
      <c r="Y17" s="316" t="s">
        <v>374</v>
      </c>
    </row>
    <row r="18" spans="2:24" ht="18" customHeight="1" thickTop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ht="18" customHeight="1"/>
    <row r="20" ht="18" customHeight="1"/>
  </sheetData>
  <sheetProtection/>
  <mergeCells count="27">
    <mergeCell ref="V6:X6"/>
    <mergeCell ref="P6:Q6"/>
    <mergeCell ref="R6:S6"/>
    <mergeCell ref="Y6:Y9"/>
    <mergeCell ref="N7:O7"/>
    <mergeCell ref="P7:Q7"/>
    <mergeCell ref="R7:S7"/>
    <mergeCell ref="T7:U7"/>
    <mergeCell ref="V7:X7"/>
    <mergeCell ref="A5:X5"/>
    <mergeCell ref="A2:X2"/>
    <mergeCell ref="B6:C6"/>
    <mergeCell ref="D6:E6"/>
    <mergeCell ref="F6:G6"/>
    <mergeCell ref="H6:I6"/>
    <mergeCell ref="J6:K6"/>
    <mergeCell ref="L6:M6"/>
    <mergeCell ref="N6:O6"/>
    <mergeCell ref="A3:Y4"/>
    <mergeCell ref="L7:M7"/>
    <mergeCell ref="T6:U6"/>
    <mergeCell ref="A6:A9"/>
    <mergeCell ref="B7:C7"/>
    <mergeCell ref="D7:E7"/>
    <mergeCell ref="F7:G7"/>
    <mergeCell ref="H7:I7"/>
    <mergeCell ref="J7:K7"/>
  </mergeCells>
  <printOptions horizontalCentered="1"/>
  <pageMargins left="0.7" right="0.7" top="0.75" bottom="0.75" header="0.3" footer="0.3"/>
  <pageSetup horizontalDpi="600" verticalDpi="600" orientation="landscape" paperSize="9" scale="80" r:id="rId1"/>
  <headerFooter alignWithMargins="0">
    <oddFooter>&amp;C&amp;12 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23"/>
  <sheetViews>
    <sheetView rightToLeft="1" view="pageBreakPreview" zoomScale="75" zoomScaleSheetLayoutView="75" zoomScalePageLayoutView="0" workbookViewId="0" topLeftCell="A1">
      <selection activeCell="T5" sqref="T5"/>
    </sheetView>
  </sheetViews>
  <sheetFormatPr defaultColWidth="9.140625" defaultRowHeight="12.75"/>
  <cols>
    <col min="1" max="1" width="10.140625" style="0" customWidth="1"/>
    <col min="2" max="2" width="9.00390625" style="0" customWidth="1"/>
    <col min="3" max="3" width="9.57421875" style="0" customWidth="1"/>
    <col min="4" max="4" width="10.00390625" style="0" customWidth="1"/>
    <col min="5" max="5" width="8.7109375" style="0" customWidth="1"/>
    <col min="6" max="6" width="8.8515625" style="0" customWidth="1"/>
    <col min="7" max="7" width="8.7109375" style="0" customWidth="1"/>
    <col min="8" max="10" width="8.28125" style="0" customWidth="1"/>
    <col min="11" max="11" width="8.140625" style="0" customWidth="1"/>
    <col min="12" max="12" width="8.7109375" style="0" customWidth="1"/>
    <col min="13" max="13" width="8.421875" style="0" customWidth="1"/>
    <col min="14" max="14" width="9.00390625" style="0" customWidth="1"/>
    <col min="15" max="15" width="9.57421875" style="0" customWidth="1"/>
    <col min="16" max="16" width="9.421875" style="0" customWidth="1"/>
    <col min="17" max="17" width="13.28125" style="0" customWidth="1"/>
  </cols>
  <sheetData>
    <row r="1" spans="1:17" s="3" customFormat="1" ht="27.75">
      <c r="A1" s="463" t="s">
        <v>259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spans="1:17" s="3" customFormat="1" ht="33" customHeight="1">
      <c r="A2" s="477" t="s">
        <v>572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</row>
    <row r="3" spans="1:17" s="3" customFormat="1" ht="33" customHeight="1" thickBot="1">
      <c r="A3" s="499" t="s">
        <v>570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282" t="s">
        <v>569</v>
      </c>
    </row>
    <row r="4" spans="1:17" ht="25.5" customHeight="1" thickTop="1">
      <c r="A4" s="458" t="s">
        <v>47</v>
      </c>
      <c r="B4" s="493" t="s">
        <v>235</v>
      </c>
      <c r="C4" s="493"/>
      <c r="D4" s="493"/>
      <c r="E4" s="493" t="s">
        <v>37</v>
      </c>
      <c r="F4" s="493"/>
      <c r="G4" s="493"/>
      <c r="H4" s="493" t="s">
        <v>246</v>
      </c>
      <c r="I4" s="493"/>
      <c r="J4" s="493"/>
      <c r="K4" s="493" t="s">
        <v>237</v>
      </c>
      <c r="L4" s="493"/>
      <c r="M4" s="493"/>
      <c r="N4" s="500" t="s">
        <v>8</v>
      </c>
      <c r="O4" s="500"/>
      <c r="P4" s="500"/>
      <c r="Q4" s="496" t="s">
        <v>395</v>
      </c>
    </row>
    <row r="5" spans="1:17" ht="72.75" customHeight="1">
      <c r="A5" s="459"/>
      <c r="B5" s="495" t="s">
        <v>396</v>
      </c>
      <c r="C5" s="495"/>
      <c r="D5" s="495"/>
      <c r="E5" s="495" t="s">
        <v>397</v>
      </c>
      <c r="F5" s="495"/>
      <c r="G5" s="495"/>
      <c r="H5" s="495" t="s">
        <v>398</v>
      </c>
      <c r="I5" s="495"/>
      <c r="J5" s="495"/>
      <c r="K5" s="495" t="s">
        <v>399</v>
      </c>
      <c r="L5" s="495"/>
      <c r="M5" s="495"/>
      <c r="N5" s="495" t="s">
        <v>374</v>
      </c>
      <c r="O5" s="495"/>
      <c r="P5" s="495"/>
      <c r="Q5" s="497"/>
    </row>
    <row r="6" spans="1:17" s="13" customFormat="1" ht="19.5" customHeight="1">
      <c r="A6" s="459"/>
      <c r="B6" s="265" t="s">
        <v>114</v>
      </c>
      <c r="C6" s="265" t="s">
        <v>115</v>
      </c>
      <c r="D6" s="265" t="s">
        <v>41</v>
      </c>
      <c r="E6" s="265" t="s">
        <v>114</v>
      </c>
      <c r="F6" s="265" t="s">
        <v>115</v>
      </c>
      <c r="G6" s="265" t="s">
        <v>41</v>
      </c>
      <c r="H6" s="265" t="s">
        <v>114</v>
      </c>
      <c r="I6" s="265" t="s">
        <v>115</v>
      </c>
      <c r="J6" s="265" t="s">
        <v>41</v>
      </c>
      <c r="K6" s="265" t="s">
        <v>114</v>
      </c>
      <c r="L6" s="265" t="s">
        <v>115</v>
      </c>
      <c r="M6" s="265" t="s">
        <v>41</v>
      </c>
      <c r="N6" s="265" t="s">
        <v>114</v>
      </c>
      <c r="O6" s="265" t="s">
        <v>115</v>
      </c>
      <c r="P6" s="265" t="s">
        <v>41</v>
      </c>
      <c r="Q6" s="497"/>
    </row>
    <row r="7" spans="1:17" s="13" customFormat="1" ht="19.5" customHeight="1" thickBot="1">
      <c r="A7" s="494"/>
      <c r="B7" s="266" t="s">
        <v>401</v>
      </c>
      <c r="C7" s="266" t="s">
        <v>402</v>
      </c>
      <c r="D7" s="266" t="s">
        <v>374</v>
      </c>
      <c r="E7" s="272" t="s">
        <v>401</v>
      </c>
      <c r="F7" s="272" t="s">
        <v>402</v>
      </c>
      <c r="G7" s="272" t="s">
        <v>374</v>
      </c>
      <c r="H7" s="272" t="s">
        <v>401</v>
      </c>
      <c r="I7" s="272" t="s">
        <v>402</v>
      </c>
      <c r="J7" s="272" t="s">
        <v>374</v>
      </c>
      <c r="K7" s="272" t="s">
        <v>401</v>
      </c>
      <c r="L7" s="272" t="s">
        <v>402</v>
      </c>
      <c r="M7" s="272" t="s">
        <v>374</v>
      </c>
      <c r="N7" s="272" t="s">
        <v>401</v>
      </c>
      <c r="O7" s="272" t="s">
        <v>402</v>
      </c>
      <c r="P7" s="272" t="s">
        <v>374</v>
      </c>
      <c r="Q7" s="498"/>
    </row>
    <row r="8" spans="1:17" ht="19.5" customHeight="1" thickTop="1">
      <c r="A8" s="81" t="s">
        <v>48</v>
      </c>
      <c r="B8" s="74">
        <v>23</v>
      </c>
      <c r="C8" s="74">
        <v>17</v>
      </c>
      <c r="D8" s="74">
        <f aca="true" t="shared" si="0" ref="D8:D20">SUM(B8:C8)</f>
        <v>40</v>
      </c>
      <c r="E8" s="74">
        <v>0</v>
      </c>
      <c r="F8" s="74">
        <v>0</v>
      </c>
      <c r="G8" s="74">
        <f>SUM(E8:F8)</f>
        <v>0</v>
      </c>
      <c r="H8" s="74">
        <v>0</v>
      </c>
      <c r="I8" s="74">
        <v>0</v>
      </c>
      <c r="J8" s="74">
        <f aca="true" t="shared" si="1" ref="J8:J20">SUM(H8:I8)</f>
        <v>0</v>
      </c>
      <c r="K8" s="74">
        <v>0</v>
      </c>
      <c r="L8" s="74">
        <v>0</v>
      </c>
      <c r="M8" s="74">
        <f aca="true" t="shared" si="2" ref="M8:M20">SUM(K8:L8)</f>
        <v>0</v>
      </c>
      <c r="N8" s="75">
        <f>SUM(K8,H8,E8,B8)</f>
        <v>23</v>
      </c>
      <c r="O8" s="75">
        <f>SUM(L8,I8,F8,C8)</f>
        <v>17</v>
      </c>
      <c r="P8" s="75">
        <f>SUM(N8:O8)</f>
        <v>40</v>
      </c>
      <c r="Q8" s="380" t="s">
        <v>48</v>
      </c>
    </row>
    <row r="9" spans="1:17" ht="19.5" customHeight="1">
      <c r="A9" s="80" t="s">
        <v>49</v>
      </c>
      <c r="B9" s="72">
        <v>34</v>
      </c>
      <c r="C9" s="72">
        <v>18</v>
      </c>
      <c r="D9" s="72">
        <f t="shared" si="0"/>
        <v>52</v>
      </c>
      <c r="E9" s="72">
        <v>0</v>
      </c>
      <c r="F9" s="72">
        <v>0</v>
      </c>
      <c r="G9" s="72">
        <f aca="true" t="shared" si="3" ref="G9:G21">SUM(E9:F9)</f>
        <v>0</v>
      </c>
      <c r="H9" s="72">
        <v>3</v>
      </c>
      <c r="I9" s="72">
        <v>3</v>
      </c>
      <c r="J9" s="72">
        <f t="shared" si="1"/>
        <v>6</v>
      </c>
      <c r="K9" s="72">
        <v>131</v>
      </c>
      <c r="L9" s="72">
        <v>84</v>
      </c>
      <c r="M9" s="72">
        <f t="shared" si="2"/>
        <v>215</v>
      </c>
      <c r="N9" s="73">
        <f aca="true" t="shared" si="4" ref="N9:N20">SUM(K9,H9,E9,B9)</f>
        <v>168</v>
      </c>
      <c r="O9" s="73">
        <f aca="true" t="shared" si="5" ref="O9:O20">SUM(L9,I9,F9,C9)</f>
        <v>105</v>
      </c>
      <c r="P9" s="73">
        <f aca="true" t="shared" si="6" ref="P9:P20">SUM(N9:O9)</f>
        <v>273</v>
      </c>
      <c r="Q9" s="381" t="s">
        <v>49</v>
      </c>
    </row>
    <row r="10" spans="1:17" ht="19.5" customHeight="1">
      <c r="A10" s="80" t="s">
        <v>50</v>
      </c>
      <c r="B10" s="72">
        <v>53</v>
      </c>
      <c r="C10" s="72">
        <v>36</v>
      </c>
      <c r="D10" s="72">
        <f>SUM(B10:C10)</f>
        <v>89</v>
      </c>
      <c r="E10" s="72">
        <v>0</v>
      </c>
      <c r="F10" s="72">
        <v>0</v>
      </c>
      <c r="G10" s="72">
        <f t="shared" si="3"/>
        <v>0</v>
      </c>
      <c r="H10" s="72">
        <v>8</v>
      </c>
      <c r="I10" s="72">
        <v>7</v>
      </c>
      <c r="J10" s="72">
        <f t="shared" si="1"/>
        <v>15</v>
      </c>
      <c r="K10" s="72">
        <v>554</v>
      </c>
      <c r="L10" s="72">
        <v>308</v>
      </c>
      <c r="M10" s="72">
        <f t="shared" si="2"/>
        <v>862</v>
      </c>
      <c r="N10" s="73">
        <f t="shared" si="4"/>
        <v>615</v>
      </c>
      <c r="O10" s="73">
        <f t="shared" si="5"/>
        <v>351</v>
      </c>
      <c r="P10" s="73">
        <f t="shared" si="6"/>
        <v>966</v>
      </c>
      <c r="Q10" s="381" t="s">
        <v>50</v>
      </c>
    </row>
    <row r="11" spans="1:17" ht="19.5" customHeight="1">
      <c r="A11" s="80" t="s">
        <v>51</v>
      </c>
      <c r="B11" s="72">
        <v>87</v>
      </c>
      <c r="C11" s="72">
        <v>34</v>
      </c>
      <c r="D11" s="72">
        <f t="shared" si="0"/>
        <v>121</v>
      </c>
      <c r="E11" s="72">
        <v>0</v>
      </c>
      <c r="F11" s="72">
        <v>0</v>
      </c>
      <c r="G11" s="72">
        <f t="shared" si="3"/>
        <v>0</v>
      </c>
      <c r="H11" s="72">
        <v>9</v>
      </c>
      <c r="I11" s="72">
        <v>13</v>
      </c>
      <c r="J11" s="72">
        <f t="shared" si="1"/>
        <v>22</v>
      </c>
      <c r="K11" s="72">
        <v>540</v>
      </c>
      <c r="L11" s="72">
        <v>290</v>
      </c>
      <c r="M11" s="72">
        <f t="shared" si="2"/>
        <v>830</v>
      </c>
      <c r="N11" s="73">
        <f t="shared" si="4"/>
        <v>636</v>
      </c>
      <c r="O11" s="73">
        <f t="shared" si="5"/>
        <v>337</v>
      </c>
      <c r="P11" s="73">
        <f t="shared" si="6"/>
        <v>973</v>
      </c>
      <c r="Q11" s="381" t="s">
        <v>51</v>
      </c>
    </row>
    <row r="12" spans="1:17" ht="19.5" customHeight="1">
      <c r="A12" s="80" t="s">
        <v>52</v>
      </c>
      <c r="B12" s="72">
        <v>71</v>
      </c>
      <c r="C12" s="72">
        <v>28</v>
      </c>
      <c r="D12" s="72">
        <f t="shared" si="0"/>
        <v>99</v>
      </c>
      <c r="E12" s="72">
        <v>0</v>
      </c>
      <c r="F12" s="72">
        <v>0</v>
      </c>
      <c r="G12" s="72">
        <f t="shared" si="3"/>
        <v>0</v>
      </c>
      <c r="H12" s="72">
        <v>9</v>
      </c>
      <c r="I12" s="72">
        <v>11</v>
      </c>
      <c r="J12" s="72">
        <f t="shared" si="1"/>
        <v>20</v>
      </c>
      <c r="K12" s="72">
        <v>451</v>
      </c>
      <c r="L12" s="72">
        <v>234</v>
      </c>
      <c r="M12" s="72">
        <f t="shared" si="2"/>
        <v>685</v>
      </c>
      <c r="N12" s="73">
        <f t="shared" si="4"/>
        <v>531</v>
      </c>
      <c r="O12" s="73">
        <f t="shared" si="5"/>
        <v>273</v>
      </c>
      <c r="P12" s="73">
        <f t="shared" si="6"/>
        <v>804</v>
      </c>
      <c r="Q12" s="381" t="s">
        <v>52</v>
      </c>
    </row>
    <row r="13" spans="1:17" ht="19.5" customHeight="1">
      <c r="A13" s="80" t="s">
        <v>53</v>
      </c>
      <c r="B13" s="72">
        <v>28</v>
      </c>
      <c r="C13" s="72">
        <v>16</v>
      </c>
      <c r="D13" s="72">
        <f t="shared" si="0"/>
        <v>44</v>
      </c>
      <c r="E13" s="72">
        <v>0</v>
      </c>
      <c r="F13" s="72">
        <v>0</v>
      </c>
      <c r="G13" s="72">
        <f t="shared" si="3"/>
        <v>0</v>
      </c>
      <c r="H13" s="72">
        <v>15</v>
      </c>
      <c r="I13" s="72">
        <v>21</v>
      </c>
      <c r="J13" s="72">
        <f t="shared" si="1"/>
        <v>36</v>
      </c>
      <c r="K13" s="72">
        <v>134</v>
      </c>
      <c r="L13" s="72">
        <v>93</v>
      </c>
      <c r="M13" s="72">
        <f t="shared" si="2"/>
        <v>227</v>
      </c>
      <c r="N13" s="73">
        <f t="shared" si="4"/>
        <v>177</v>
      </c>
      <c r="O13" s="73">
        <f t="shared" si="5"/>
        <v>130</v>
      </c>
      <c r="P13" s="73">
        <f t="shared" si="6"/>
        <v>307</v>
      </c>
      <c r="Q13" s="381" t="s">
        <v>53</v>
      </c>
    </row>
    <row r="14" spans="1:17" ht="19.5" customHeight="1">
      <c r="A14" s="80" t="s">
        <v>54</v>
      </c>
      <c r="B14" s="72">
        <v>7</v>
      </c>
      <c r="C14" s="72">
        <v>1</v>
      </c>
      <c r="D14" s="72">
        <f t="shared" si="0"/>
        <v>8</v>
      </c>
      <c r="E14" s="72">
        <v>0</v>
      </c>
      <c r="F14" s="72">
        <v>0</v>
      </c>
      <c r="G14" s="72">
        <f t="shared" si="3"/>
        <v>0</v>
      </c>
      <c r="H14" s="72">
        <v>10</v>
      </c>
      <c r="I14" s="72">
        <v>10</v>
      </c>
      <c r="J14" s="72">
        <f t="shared" si="1"/>
        <v>20</v>
      </c>
      <c r="K14" s="72">
        <v>16</v>
      </c>
      <c r="L14" s="72">
        <v>39</v>
      </c>
      <c r="M14" s="72">
        <f t="shared" si="2"/>
        <v>55</v>
      </c>
      <c r="N14" s="73">
        <f t="shared" si="4"/>
        <v>33</v>
      </c>
      <c r="O14" s="73">
        <f t="shared" si="5"/>
        <v>50</v>
      </c>
      <c r="P14" s="73">
        <f t="shared" si="6"/>
        <v>83</v>
      </c>
      <c r="Q14" s="381" t="s">
        <v>54</v>
      </c>
    </row>
    <row r="15" spans="1:17" ht="19.5" customHeight="1">
      <c r="A15" s="80" t="s">
        <v>55</v>
      </c>
      <c r="B15" s="72">
        <v>0</v>
      </c>
      <c r="C15" s="72">
        <v>0</v>
      </c>
      <c r="D15" s="72">
        <f t="shared" si="0"/>
        <v>0</v>
      </c>
      <c r="E15" s="72">
        <v>0</v>
      </c>
      <c r="F15" s="72">
        <v>0</v>
      </c>
      <c r="G15" s="72">
        <f t="shared" si="3"/>
        <v>0</v>
      </c>
      <c r="H15" s="72">
        <v>54</v>
      </c>
      <c r="I15" s="72">
        <v>27</v>
      </c>
      <c r="J15" s="72">
        <f t="shared" si="1"/>
        <v>81</v>
      </c>
      <c r="K15" s="72">
        <v>31</v>
      </c>
      <c r="L15" s="72">
        <v>47</v>
      </c>
      <c r="M15" s="72">
        <f t="shared" si="2"/>
        <v>78</v>
      </c>
      <c r="N15" s="73">
        <f t="shared" si="4"/>
        <v>85</v>
      </c>
      <c r="O15" s="73">
        <f t="shared" si="5"/>
        <v>74</v>
      </c>
      <c r="P15" s="73">
        <f t="shared" si="6"/>
        <v>159</v>
      </c>
      <c r="Q15" s="381" t="s">
        <v>55</v>
      </c>
    </row>
    <row r="16" spans="1:17" ht="19.5" customHeight="1">
      <c r="A16" s="80" t="s">
        <v>56</v>
      </c>
      <c r="B16" s="72">
        <v>0</v>
      </c>
      <c r="C16" s="72">
        <v>0</v>
      </c>
      <c r="D16" s="72">
        <f t="shared" si="0"/>
        <v>0</v>
      </c>
      <c r="E16" s="72">
        <v>15</v>
      </c>
      <c r="F16" s="72">
        <v>9</v>
      </c>
      <c r="G16" s="72">
        <f t="shared" si="3"/>
        <v>24</v>
      </c>
      <c r="H16" s="72">
        <v>25</v>
      </c>
      <c r="I16" s="72">
        <v>22</v>
      </c>
      <c r="J16" s="72">
        <f t="shared" si="1"/>
        <v>47</v>
      </c>
      <c r="K16" s="72">
        <v>33</v>
      </c>
      <c r="L16" s="72">
        <v>33</v>
      </c>
      <c r="M16" s="72">
        <f t="shared" si="2"/>
        <v>66</v>
      </c>
      <c r="N16" s="73">
        <f t="shared" si="4"/>
        <v>73</v>
      </c>
      <c r="O16" s="73">
        <f t="shared" si="5"/>
        <v>64</v>
      </c>
      <c r="P16" s="73">
        <f t="shared" si="6"/>
        <v>137</v>
      </c>
      <c r="Q16" s="381" t="s">
        <v>56</v>
      </c>
    </row>
    <row r="17" spans="1:17" ht="19.5" customHeight="1">
      <c r="A17" s="80" t="s">
        <v>57</v>
      </c>
      <c r="B17" s="72">
        <v>0</v>
      </c>
      <c r="C17" s="72">
        <v>0</v>
      </c>
      <c r="D17" s="72">
        <f t="shared" si="0"/>
        <v>0</v>
      </c>
      <c r="E17" s="72">
        <v>33</v>
      </c>
      <c r="F17" s="72">
        <v>26</v>
      </c>
      <c r="G17" s="72">
        <f t="shared" si="3"/>
        <v>59</v>
      </c>
      <c r="H17" s="72">
        <v>14</v>
      </c>
      <c r="I17" s="72">
        <v>10</v>
      </c>
      <c r="J17" s="72">
        <f t="shared" si="1"/>
        <v>24</v>
      </c>
      <c r="K17" s="72">
        <v>35</v>
      </c>
      <c r="L17" s="72">
        <v>16</v>
      </c>
      <c r="M17" s="72">
        <f t="shared" si="2"/>
        <v>51</v>
      </c>
      <c r="N17" s="73">
        <f t="shared" si="4"/>
        <v>82</v>
      </c>
      <c r="O17" s="73">
        <f t="shared" si="5"/>
        <v>52</v>
      </c>
      <c r="P17" s="73">
        <f t="shared" si="6"/>
        <v>134</v>
      </c>
      <c r="Q17" s="381" t="s">
        <v>57</v>
      </c>
    </row>
    <row r="18" spans="1:17" ht="19.5" customHeight="1">
      <c r="A18" s="80" t="s">
        <v>58</v>
      </c>
      <c r="B18" s="72">
        <v>0</v>
      </c>
      <c r="C18" s="72">
        <v>0</v>
      </c>
      <c r="D18" s="72">
        <f t="shared" si="0"/>
        <v>0</v>
      </c>
      <c r="E18" s="72">
        <v>89</v>
      </c>
      <c r="F18" s="72">
        <v>55</v>
      </c>
      <c r="G18" s="72">
        <f t="shared" si="3"/>
        <v>144</v>
      </c>
      <c r="H18" s="72">
        <v>6</v>
      </c>
      <c r="I18" s="72">
        <v>4</v>
      </c>
      <c r="J18" s="72">
        <f t="shared" si="1"/>
        <v>10</v>
      </c>
      <c r="K18" s="72">
        <v>21</v>
      </c>
      <c r="L18" s="72">
        <v>5</v>
      </c>
      <c r="M18" s="72">
        <f t="shared" si="2"/>
        <v>26</v>
      </c>
      <c r="N18" s="73">
        <f t="shared" si="4"/>
        <v>116</v>
      </c>
      <c r="O18" s="73">
        <f t="shared" si="5"/>
        <v>64</v>
      </c>
      <c r="P18" s="73">
        <f t="shared" si="6"/>
        <v>180</v>
      </c>
      <c r="Q18" s="381" t="s">
        <v>58</v>
      </c>
    </row>
    <row r="19" spans="1:17" ht="19.5" customHeight="1">
      <c r="A19" s="80" t="s">
        <v>59</v>
      </c>
      <c r="B19" s="72">
        <v>0</v>
      </c>
      <c r="C19" s="72">
        <v>0</v>
      </c>
      <c r="D19" s="72">
        <f t="shared" si="0"/>
        <v>0</v>
      </c>
      <c r="E19" s="72">
        <v>94</v>
      </c>
      <c r="F19" s="72">
        <v>53</v>
      </c>
      <c r="G19" s="72">
        <f t="shared" si="3"/>
        <v>147</v>
      </c>
      <c r="H19" s="72">
        <v>0</v>
      </c>
      <c r="I19" s="72">
        <v>0</v>
      </c>
      <c r="J19" s="72">
        <f t="shared" si="1"/>
        <v>0</v>
      </c>
      <c r="K19" s="72">
        <v>0</v>
      </c>
      <c r="L19" s="72">
        <v>1</v>
      </c>
      <c r="M19" s="72">
        <f t="shared" si="2"/>
        <v>1</v>
      </c>
      <c r="N19" s="73">
        <f t="shared" si="4"/>
        <v>94</v>
      </c>
      <c r="O19" s="73">
        <f t="shared" si="5"/>
        <v>54</v>
      </c>
      <c r="P19" s="73">
        <f t="shared" si="6"/>
        <v>148</v>
      </c>
      <c r="Q19" s="381" t="s">
        <v>59</v>
      </c>
    </row>
    <row r="20" spans="1:17" ht="19.5" customHeight="1" thickBot="1">
      <c r="A20" s="82" t="s">
        <v>60</v>
      </c>
      <c r="B20" s="76">
        <v>0</v>
      </c>
      <c r="C20" s="76">
        <v>0</v>
      </c>
      <c r="D20" s="76">
        <f t="shared" si="0"/>
        <v>0</v>
      </c>
      <c r="E20" s="76">
        <v>63</v>
      </c>
      <c r="F20" s="76">
        <v>51</v>
      </c>
      <c r="G20" s="76">
        <f t="shared" si="3"/>
        <v>114</v>
      </c>
      <c r="H20" s="76">
        <v>0</v>
      </c>
      <c r="I20" s="76">
        <v>0</v>
      </c>
      <c r="J20" s="76">
        <f t="shared" si="1"/>
        <v>0</v>
      </c>
      <c r="K20" s="76">
        <v>0</v>
      </c>
      <c r="L20" s="76">
        <v>0</v>
      </c>
      <c r="M20" s="76">
        <f t="shared" si="2"/>
        <v>0</v>
      </c>
      <c r="N20" s="77">
        <f t="shared" si="4"/>
        <v>63</v>
      </c>
      <c r="O20" s="77">
        <f t="shared" si="5"/>
        <v>51</v>
      </c>
      <c r="P20" s="77">
        <f t="shared" si="6"/>
        <v>114</v>
      </c>
      <c r="Q20" s="267" t="s">
        <v>400</v>
      </c>
    </row>
    <row r="21" spans="1:17" ht="19.5" customHeight="1" thickBot="1" thickTop="1">
      <c r="A21" s="61" t="s">
        <v>8</v>
      </c>
      <c r="B21" s="78">
        <f aca="true" t="shared" si="7" ref="B21:P21">SUM(B8:B20)</f>
        <v>303</v>
      </c>
      <c r="C21" s="78">
        <f t="shared" si="7"/>
        <v>150</v>
      </c>
      <c r="D21" s="78">
        <f t="shared" si="7"/>
        <v>453</v>
      </c>
      <c r="E21" s="78">
        <f>SUM(E8:E20)</f>
        <v>294</v>
      </c>
      <c r="F21" s="78">
        <f>SUM(F8:F20)</f>
        <v>194</v>
      </c>
      <c r="G21" s="70">
        <f t="shared" si="3"/>
        <v>488</v>
      </c>
      <c r="H21" s="78">
        <f t="shared" si="7"/>
        <v>153</v>
      </c>
      <c r="I21" s="78">
        <f t="shared" si="7"/>
        <v>128</v>
      </c>
      <c r="J21" s="78">
        <f t="shared" si="7"/>
        <v>281</v>
      </c>
      <c r="K21" s="78">
        <f t="shared" si="7"/>
        <v>1946</v>
      </c>
      <c r="L21" s="78">
        <f t="shared" si="7"/>
        <v>1150</v>
      </c>
      <c r="M21" s="78">
        <f t="shared" si="7"/>
        <v>3096</v>
      </c>
      <c r="N21" s="78">
        <f t="shared" si="7"/>
        <v>2696</v>
      </c>
      <c r="O21" s="78">
        <f t="shared" si="7"/>
        <v>1622</v>
      </c>
      <c r="P21" s="78">
        <f t="shared" si="7"/>
        <v>4318</v>
      </c>
      <c r="Q21" s="268" t="s">
        <v>374</v>
      </c>
    </row>
    <row r="22" spans="2:10" ht="19.5" customHeight="1" thickTop="1">
      <c r="B22" s="8"/>
      <c r="C22" s="8"/>
      <c r="D22" s="8"/>
      <c r="E22" s="8"/>
      <c r="F22" s="8"/>
      <c r="G22" s="8"/>
      <c r="H22" s="8"/>
      <c r="I22" s="8"/>
      <c r="J22" s="8"/>
    </row>
    <row r="23" spans="2:10" ht="19.5" customHeight="1">
      <c r="B23" s="8"/>
      <c r="C23" s="8"/>
      <c r="D23" s="8"/>
      <c r="E23" s="8"/>
      <c r="F23" s="8"/>
      <c r="G23" s="8"/>
      <c r="H23" s="8"/>
      <c r="I23" s="8"/>
      <c r="J23" s="8"/>
    </row>
    <row r="24" ht="19.5" customHeight="1"/>
  </sheetData>
  <sheetProtection/>
  <mergeCells count="15">
    <mergeCell ref="Q4:Q7"/>
    <mergeCell ref="B5:D5"/>
    <mergeCell ref="A1:Q1"/>
    <mergeCell ref="A2:Q2"/>
    <mergeCell ref="A3:P3"/>
    <mergeCell ref="H4:J4"/>
    <mergeCell ref="N4:P4"/>
    <mergeCell ref="K4:M4"/>
    <mergeCell ref="E4:G4"/>
    <mergeCell ref="A4:A7"/>
    <mergeCell ref="E5:G5"/>
    <mergeCell ref="H5:J5"/>
    <mergeCell ref="K5:M5"/>
    <mergeCell ref="N5:P5"/>
    <mergeCell ref="B4:D4"/>
  </mergeCells>
  <printOptions horizontalCentered="1"/>
  <pageMargins left="1" right="1" top="1.5" bottom="1" header="1.5" footer="1"/>
  <pageSetup horizontalDpi="600" verticalDpi="600" orientation="landscape" paperSize="9" scale="80" r:id="rId2"/>
  <headerFooter alignWithMargins="0">
    <oddFooter>&amp;C&amp;11 &amp;"Arial,Bold"&amp;12 10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24"/>
  <sheetViews>
    <sheetView rightToLeft="1" view="pageBreakPreview" zoomScale="75" zoomScaleNormal="75" zoomScaleSheetLayoutView="75" workbookViewId="0" topLeftCell="A4">
      <selection activeCell="A30" sqref="A30"/>
    </sheetView>
  </sheetViews>
  <sheetFormatPr defaultColWidth="9.140625" defaultRowHeight="12.75"/>
  <cols>
    <col min="1" max="1" width="20.421875" style="0" customWidth="1"/>
    <col min="2" max="2" width="4.421875" style="0" customWidth="1"/>
    <col min="3" max="3" width="4.8515625" style="0" customWidth="1"/>
    <col min="4" max="4" width="5.28125" style="0" customWidth="1"/>
    <col min="5" max="5" width="4.421875" style="0" customWidth="1"/>
    <col min="6" max="6" width="5.140625" style="0" customWidth="1"/>
    <col min="7" max="7" width="4.8515625" style="0" customWidth="1"/>
    <col min="8" max="9" width="4.7109375" style="0" customWidth="1"/>
    <col min="10" max="10" width="4.57421875" style="0" customWidth="1"/>
    <col min="11" max="11" width="4.7109375" style="0" customWidth="1"/>
    <col min="12" max="12" width="5.421875" style="0" customWidth="1"/>
    <col min="13" max="13" width="5.28125" style="0" customWidth="1"/>
    <col min="14" max="14" width="5.421875" style="0" customWidth="1"/>
    <col min="15" max="15" width="5.7109375" style="0" customWidth="1"/>
    <col min="16" max="16" width="5.8515625" style="0" customWidth="1"/>
    <col min="17" max="17" width="6.00390625" style="0" customWidth="1"/>
    <col min="18" max="18" width="6.421875" style="0" customWidth="1"/>
    <col min="19" max="19" width="6.140625" style="0" customWidth="1"/>
    <col min="20" max="20" width="5.57421875" style="0" customWidth="1"/>
    <col min="21" max="23" width="4.7109375" style="0" customWidth="1"/>
    <col min="24" max="24" width="6.00390625" style="0" customWidth="1"/>
    <col min="25" max="25" width="7.00390625" style="0" customWidth="1"/>
    <col min="26" max="26" width="6.8515625" style="0" customWidth="1"/>
    <col min="27" max="27" width="37.57421875" style="0" customWidth="1"/>
  </cols>
  <sheetData>
    <row r="1" spans="1:27" s="1" customFormat="1" ht="21.75" customHeight="1">
      <c r="A1" s="505" t="s">
        <v>285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</row>
    <row r="2" spans="1:27" ht="18" customHeight="1">
      <c r="A2" s="683" t="s">
        <v>600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</row>
    <row r="3" spans="1:27" ht="20.25" customHeight="1" thickBot="1">
      <c r="A3" s="499" t="s">
        <v>339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320" t="s">
        <v>501</v>
      </c>
    </row>
    <row r="4" spans="1:27" ht="23.25" customHeight="1" thickTop="1">
      <c r="A4" s="530" t="s">
        <v>139</v>
      </c>
      <c r="B4" s="536" t="s">
        <v>48</v>
      </c>
      <c r="C4" s="536"/>
      <c r="D4" s="536" t="s">
        <v>49</v>
      </c>
      <c r="E4" s="536"/>
      <c r="F4" s="536" t="s">
        <v>50</v>
      </c>
      <c r="G4" s="536"/>
      <c r="H4" s="536" t="s">
        <v>51</v>
      </c>
      <c r="I4" s="536"/>
      <c r="J4" s="536" t="s">
        <v>52</v>
      </c>
      <c r="K4" s="536"/>
      <c r="L4" s="536" t="s">
        <v>53</v>
      </c>
      <c r="M4" s="536"/>
      <c r="N4" s="536" t="s">
        <v>54</v>
      </c>
      <c r="O4" s="536"/>
      <c r="P4" s="536" t="s">
        <v>55</v>
      </c>
      <c r="Q4" s="536"/>
      <c r="R4" s="536" t="s">
        <v>56</v>
      </c>
      <c r="S4" s="536"/>
      <c r="T4" s="536" t="s">
        <v>57</v>
      </c>
      <c r="U4" s="536"/>
      <c r="V4" s="536" t="s">
        <v>58</v>
      </c>
      <c r="W4" s="536"/>
      <c r="X4" s="530" t="s">
        <v>629</v>
      </c>
      <c r="Y4" s="530"/>
      <c r="Z4" s="530"/>
      <c r="AA4" s="530"/>
    </row>
    <row r="5" spans="1:27" ht="19.5" customHeight="1">
      <c r="A5" s="532"/>
      <c r="B5" s="386" t="s">
        <v>114</v>
      </c>
      <c r="C5" s="386" t="s">
        <v>637</v>
      </c>
      <c r="D5" s="386" t="s">
        <v>114</v>
      </c>
      <c r="E5" s="386" t="s">
        <v>637</v>
      </c>
      <c r="F5" s="386" t="s">
        <v>114</v>
      </c>
      <c r="G5" s="386" t="s">
        <v>637</v>
      </c>
      <c r="H5" s="386" t="s">
        <v>114</v>
      </c>
      <c r="I5" s="386" t="s">
        <v>637</v>
      </c>
      <c r="J5" s="386" t="s">
        <v>114</v>
      </c>
      <c r="K5" s="386" t="s">
        <v>637</v>
      </c>
      <c r="L5" s="386" t="s">
        <v>114</v>
      </c>
      <c r="M5" s="386" t="s">
        <v>637</v>
      </c>
      <c r="N5" s="386" t="s">
        <v>114</v>
      </c>
      <c r="O5" s="386" t="s">
        <v>637</v>
      </c>
      <c r="P5" s="386" t="s">
        <v>114</v>
      </c>
      <c r="Q5" s="386" t="s">
        <v>637</v>
      </c>
      <c r="R5" s="386" t="s">
        <v>114</v>
      </c>
      <c r="S5" s="386" t="s">
        <v>637</v>
      </c>
      <c r="T5" s="386" t="s">
        <v>114</v>
      </c>
      <c r="U5" s="386" t="s">
        <v>637</v>
      </c>
      <c r="V5" s="386" t="s">
        <v>114</v>
      </c>
      <c r="W5" s="386" t="s">
        <v>637</v>
      </c>
      <c r="X5" s="386" t="s">
        <v>114</v>
      </c>
      <c r="Y5" s="386" t="s">
        <v>637</v>
      </c>
      <c r="Z5" s="387" t="s">
        <v>41</v>
      </c>
      <c r="AA5" s="532"/>
    </row>
    <row r="6" spans="1:27" ht="19.5" customHeight="1" thickBot="1">
      <c r="A6" s="682"/>
      <c r="B6" s="416" t="s">
        <v>392</v>
      </c>
      <c r="C6" s="416" t="s">
        <v>393</v>
      </c>
      <c r="D6" s="373" t="s">
        <v>392</v>
      </c>
      <c r="E6" s="373" t="s">
        <v>393</v>
      </c>
      <c r="F6" s="373" t="s">
        <v>392</v>
      </c>
      <c r="G6" s="373" t="s">
        <v>393</v>
      </c>
      <c r="H6" s="373" t="s">
        <v>392</v>
      </c>
      <c r="I6" s="373" t="s">
        <v>393</v>
      </c>
      <c r="J6" s="373" t="s">
        <v>392</v>
      </c>
      <c r="K6" s="373" t="s">
        <v>393</v>
      </c>
      <c r="L6" s="373" t="s">
        <v>392</v>
      </c>
      <c r="M6" s="373" t="s">
        <v>393</v>
      </c>
      <c r="N6" s="373" t="s">
        <v>392</v>
      </c>
      <c r="O6" s="373" t="s">
        <v>393</v>
      </c>
      <c r="P6" s="373" t="s">
        <v>392</v>
      </c>
      <c r="Q6" s="373" t="s">
        <v>393</v>
      </c>
      <c r="R6" s="373" t="s">
        <v>392</v>
      </c>
      <c r="S6" s="373" t="s">
        <v>393</v>
      </c>
      <c r="T6" s="373" t="s">
        <v>392</v>
      </c>
      <c r="U6" s="373" t="s">
        <v>393</v>
      </c>
      <c r="V6" s="373" t="s">
        <v>392</v>
      </c>
      <c r="W6" s="373" t="s">
        <v>393</v>
      </c>
      <c r="X6" s="373" t="s">
        <v>392</v>
      </c>
      <c r="Y6" s="373" t="s">
        <v>393</v>
      </c>
      <c r="Z6" s="109" t="s">
        <v>394</v>
      </c>
      <c r="AA6" s="682"/>
    </row>
    <row r="7" spans="1:27" ht="26.25" customHeight="1" thickTop="1">
      <c r="A7" s="64" t="s">
        <v>243</v>
      </c>
      <c r="B7" s="417">
        <v>0</v>
      </c>
      <c r="C7" s="417">
        <v>0</v>
      </c>
      <c r="D7" s="417">
        <v>0</v>
      </c>
      <c r="E7" s="417">
        <v>0</v>
      </c>
      <c r="F7" s="417">
        <v>0</v>
      </c>
      <c r="G7" s="417">
        <v>0</v>
      </c>
      <c r="H7" s="417">
        <v>0</v>
      </c>
      <c r="I7" s="417">
        <v>0</v>
      </c>
      <c r="J7" s="417">
        <v>0</v>
      </c>
      <c r="K7" s="417">
        <v>0</v>
      </c>
      <c r="L7" s="417">
        <v>0</v>
      </c>
      <c r="M7" s="417">
        <v>0</v>
      </c>
      <c r="N7" s="417">
        <v>0</v>
      </c>
      <c r="O7" s="417">
        <v>0</v>
      </c>
      <c r="P7" s="417">
        <v>0</v>
      </c>
      <c r="Q7" s="417">
        <v>0</v>
      </c>
      <c r="R7" s="417">
        <v>0</v>
      </c>
      <c r="S7" s="417">
        <v>0</v>
      </c>
      <c r="T7" s="417">
        <v>0</v>
      </c>
      <c r="U7" s="417">
        <v>0</v>
      </c>
      <c r="V7" s="417">
        <v>0</v>
      </c>
      <c r="W7" s="417">
        <v>0</v>
      </c>
      <c r="X7" s="418">
        <f>SUM(V7,T7,R7,P7,N7,L7,J7,H7,F7,D7,B7)</f>
        <v>0</v>
      </c>
      <c r="Y7" s="418">
        <f>SUM(W7,U7,S7,Q7,O7,M7,K7,I7,G7,E7,C7)</f>
        <v>0</v>
      </c>
      <c r="Z7" s="418">
        <f>SUM(X7:Y7)</f>
        <v>0</v>
      </c>
      <c r="AA7" s="394" t="s">
        <v>644</v>
      </c>
    </row>
    <row r="8" spans="1:27" ht="26.25" customHeight="1">
      <c r="A8" s="65" t="s">
        <v>140</v>
      </c>
      <c r="B8" s="419">
        <v>0</v>
      </c>
      <c r="C8" s="419">
        <v>0</v>
      </c>
      <c r="D8" s="419">
        <v>0</v>
      </c>
      <c r="E8" s="419">
        <v>0</v>
      </c>
      <c r="F8" s="419">
        <v>0</v>
      </c>
      <c r="G8" s="419">
        <v>0</v>
      </c>
      <c r="H8" s="419">
        <v>0</v>
      </c>
      <c r="I8" s="419">
        <v>0</v>
      </c>
      <c r="J8" s="419">
        <v>0</v>
      </c>
      <c r="K8" s="419">
        <v>0</v>
      </c>
      <c r="L8" s="419">
        <v>0</v>
      </c>
      <c r="M8" s="419">
        <v>0</v>
      </c>
      <c r="N8" s="419">
        <v>0</v>
      </c>
      <c r="O8" s="419">
        <v>0</v>
      </c>
      <c r="P8" s="419">
        <v>0</v>
      </c>
      <c r="Q8" s="419">
        <v>0</v>
      </c>
      <c r="R8" s="419">
        <v>0</v>
      </c>
      <c r="S8" s="419">
        <v>0</v>
      </c>
      <c r="T8" s="419">
        <v>0</v>
      </c>
      <c r="U8" s="419">
        <v>0</v>
      </c>
      <c r="V8" s="419">
        <v>0</v>
      </c>
      <c r="W8" s="419">
        <v>0</v>
      </c>
      <c r="X8" s="420">
        <f>SUM(V8,T8,R8,P8,N8,L8,J8,H8,F8,D8,B8)</f>
        <v>0</v>
      </c>
      <c r="Y8" s="420">
        <f>SUM(W8,U8,S8,Q8,O8,M8,K8,I8,G8,E8,C8)</f>
        <v>0</v>
      </c>
      <c r="Z8" s="420">
        <f>SUM(X8:Y8)</f>
        <v>0</v>
      </c>
      <c r="AA8" s="390" t="s">
        <v>645</v>
      </c>
    </row>
    <row r="9" spans="1:27" ht="26.25" customHeight="1">
      <c r="A9" s="65" t="s">
        <v>141</v>
      </c>
      <c r="B9" s="420">
        <v>0</v>
      </c>
      <c r="C9" s="420">
        <v>0</v>
      </c>
      <c r="D9" s="420">
        <v>0</v>
      </c>
      <c r="E9" s="420">
        <v>0</v>
      </c>
      <c r="F9" s="420">
        <v>0</v>
      </c>
      <c r="G9" s="420">
        <v>0</v>
      </c>
      <c r="H9" s="420">
        <v>0</v>
      </c>
      <c r="I9" s="420">
        <v>0</v>
      </c>
      <c r="J9" s="420">
        <v>0</v>
      </c>
      <c r="K9" s="420">
        <v>0</v>
      </c>
      <c r="L9" s="420">
        <v>0</v>
      </c>
      <c r="M9" s="420">
        <v>0</v>
      </c>
      <c r="N9" s="420">
        <v>2</v>
      </c>
      <c r="O9" s="420">
        <v>0</v>
      </c>
      <c r="P9" s="420">
        <v>4</v>
      </c>
      <c r="Q9" s="420">
        <v>0</v>
      </c>
      <c r="R9" s="420">
        <v>2</v>
      </c>
      <c r="S9" s="420">
        <v>0</v>
      </c>
      <c r="T9" s="420">
        <v>1</v>
      </c>
      <c r="U9" s="420">
        <v>0</v>
      </c>
      <c r="V9" s="420">
        <v>0</v>
      </c>
      <c r="W9" s="420">
        <v>0</v>
      </c>
      <c r="X9" s="420">
        <f aca="true" t="shared" si="0" ref="X9:X23">SUM(V9,T9,R9,P9,N9,L9,J9,H9,F9,D9,B9)</f>
        <v>9</v>
      </c>
      <c r="Y9" s="420">
        <f aca="true" t="shared" si="1" ref="Y9:Y23">SUM(W9,U9,S9,Q9,O9,M9,K9,I9,G9,E9,C9)</f>
        <v>0</v>
      </c>
      <c r="Z9" s="420">
        <f aca="true" t="shared" si="2" ref="Z9:Z23">SUM(X9:Y9)</f>
        <v>9</v>
      </c>
      <c r="AA9" s="390" t="s">
        <v>646</v>
      </c>
    </row>
    <row r="10" spans="1:27" ht="23.25" customHeight="1">
      <c r="A10" s="65" t="s">
        <v>142</v>
      </c>
      <c r="B10" s="420">
        <v>0</v>
      </c>
      <c r="C10" s="420">
        <v>0</v>
      </c>
      <c r="D10" s="420">
        <v>0</v>
      </c>
      <c r="E10" s="420">
        <v>0</v>
      </c>
      <c r="F10" s="420">
        <v>0</v>
      </c>
      <c r="G10" s="420">
        <v>0</v>
      </c>
      <c r="H10" s="420">
        <v>0</v>
      </c>
      <c r="I10" s="420">
        <v>0</v>
      </c>
      <c r="J10" s="420">
        <v>0</v>
      </c>
      <c r="K10" s="420">
        <v>0</v>
      </c>
      <c r="L10" s="420">
        <v>0</v>
      </c>
      <c r="M10" s="420">
        <v>0</v>
      </c>
      <c r="N10" s="420">
        <v>1</v>
      </c>
      <c r="O10" s="420">
        <v>0</v>
      </c>
      <c r="P10" s="420">
        <v>2</v>
      </c>
      <c r="Q10" s="420">
        <v>0</v>
      </c>
      <c r="R10" s="420">
        <v>0</v>
      </c>
      <c r="S10" s="420">
        <v>0</v>
      </c>
      <c r="T10" s="420">
        <v>0</v>
      </c>
      <c r="U10" s="420">
        <v>0</v>
      </c>
      <c r="V10" s="420">
        <v>0</v>
      </c>
      <c r="W10" s="420">
        <v>0</v>
      </c>
      <c r="X10" s="420">
        <f t="shared" si="0"/>
        <v>3</v>
      </c>
      <c r="Y10" s="420">
        <f t="shared" si="1"/>
        <v>0</v>
      </c>
      <c r="Z10" s="420">
        <f t="shared" si="2"/>
        <v>3</v>
      </c>
      <c r="AA10" s="390" t="s">
        <v>647</v>
      </c>
    </row>
    <row r="11" spans="1:27" ht="31.5" customHeight="1">
      <c r="A11" s="65" t="s">
        <v>143</v>
      </c>
      <c r="B11" s="420">
        <v>0</v>
      </c>
      <c r="C11" s="420">
        <v>0</v>
      </c>
      <c r="D11" s="420">
        <v>0</v>
      </c>
      <c r="E11" s="420">
        <v>0</v>
      </c>
      <c r="F11" s="420">
        <v>0</v>
      </c>
      <c r="G11" s="420">
        <v>0</v>
      </c>
      <c r="H11" s="420">
        <v>0</v>
      </c>
      <c r="I11" s="420">
        <v>0</v>
      </c>
      <c r="J11" s="420">
        <v>0</v>
      </c>
      <c r="K11" s="420">
        <v>0</v>
      </c>
      <c r="L11" s="420">
        <v>0</v>
      </c>
      <c r="M11" s="420">
        <v>0</v>
      </c>
      <c r="N11" s="420">
        <v>0</v>
      </c>
      <c r="O11" s="420">
        <v>0</v>
      </c>
      <c r="P11" s="420">
        <v>3</v>
      </c>
      <c r="Q11" s="420">
        <v>0</v>
      </c>
      <c r="R11" s="420">
        <v>2</v>
      </c>
      <c r="S11" s="420">
        <v>0</v>
      </c>
      <c r="T11" s="420">
        <v>1</v>
      </c>
      <c r="U11" s="420">
        <v>0</v>
      </c>
      <c r="V11" s="420">
        <v>0</v>
      </c>
      <c r="W11" s="420">
        <v>0</v>
      </c>
      <c r="X11" s="420">
        <f t="shared" si="0"/>
        <v>6</v>
      </c>
      <c r="Y11" s="420">
        <f t="shared" si="1"/>
        <v>0</v>
      </c>
      <c r="Z11" s="420">
        <f t="shared" si="2"/>
        <v>6</v>
      </c>
      <c r="AA11" s="390" t="s">
        <v>648</v>
      </c>
    </row>
    <row r="12" spans="1:27" ht="31.5" customHeight="1">
      <c r="A12" s="389" t="s">
        <v>144</v>
      </c>
      <c r="B12" s="420">
        <v>0</v>
      </c>
      <c r="C12" s="420">
        <v>0</v>
      </c>
      <c r="D12" s="420">
        <v>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0</v>
      </c>
      <c r="N12" s="420">
        <v>0</v>
      </c>
      <c r="O12" s="420">
        <v>0</v>
      </c>
      <c r="P12" s="420">
        <v>0</v>
      </c>
      <c r="Q12" s="420">
        <v>0</v>
      </c>
      <c r="R12" s="420">
        <v>0</v>
      </c>
      <c r="S12" s="420">
        <v>0</v>
      </c>
      <c r="T12" s="420">
        <v>0</v>
      </c>
      <c r="U12" s="420">
        <v>0</v>
      </c>
      <c r="V12" s="420">
        <v>0</v>
      </c>
      <c r="W12" s="420">
        <v>0</v>
      </c>
      <c r="X12" s="420">
        <f t="shared" si="0"/>
        <v>0</v>
      </c>
      <c r="Y12" s="420">
        <f t="shared" si="1"/>
        <v>0</v>
      </c>
      <c r="Z12" s="420">
        <f t="shared" si="2"/>
        <v>0</v>
      </c>
      <c r="AA12" s="390" t="s">
        <v>649</v>
      </c>
    </row>
    <row r="13" spans="1:27" ht="31.5" customHeight="1">
      <c r="A13" s="65" t="s">
        <v>145</v>
      </c>
      <c r="B13" s="420">
        <v>0</v>
      </c>
      <c r="C13" s="420">
        <v>0</v>
      </c>
      <c r="D13" s="420">
        <v>0</v>
      </c>
      <c r="E13" s="420">
        <v>0</v>
      </c>
      <c r="F13" s="420">
        <v>0</v>
      </c>
      <c r="G13" s="420">
        <v>0</v>
      </c>
      <c r="H13" s="420">
        <v>0</v>
      </c>
      <c r="I13" s="420">
        <v>0</v>
      </c>
      <c r="J13" s="420">
        <v>0</v>
      </c>
      <c r="K13" s="420">
        <v>0</v>
      </c>
      <c r="L13" s="420">
        <v>2</v>
      </c>
      <c r="M13" s="420">
        <v>0</v>
      </c>
      <c r="N13" s="420">
        <v>2</v>
      </c>
      <c r="O13" s="420">
        <v>0</v>
      </c>
      <c r="P13" s="420">
        <v>7</v>
      </c>
      <c r="Q13" s="420">
        <v>0</v>
      </c>
      <c r="R13" s="420">
        <v>5</v>
      </c>
      <c r="S13" s="420">
        <v>0</v>
      </c>
      <c r="T13" s="420">
        <v>5</v>
      </c>
      <c r="U13" s="420">
        <v>0</v>
      </c>
      <c r="V13" s="420">
        <v>2</v>
      </c>
      <c r="W13" s="420">
        <v>0</v>
      </c>
      <c r="X13" s="420">
        <f t="shared" si="0"/>
        <v>23</v>
      </c>
      <c r="Y13" s="420">
        <f t="shared" si="1"/>
        <v>0</v>
      </c>
      <c r="Z13" s="420">
        <f t="shared" si="2"/>
        <v>23</v>
      </c>
      <c r="AA13" s="390" t="s">
        <v>650</v>
      </c>
    </row>
    <row r="14" spans="1:27" ht="31.5" customHeight="1">
      <c r="A14" s="65" t="s">
        <v>146</v>
      </c>
      <c r="B14" s="420">
        <v>0</v>
      </c>
      <c r="C14" s="420">
        <v>0</v>
      </c>
      <c r="D14" s="420">
        <v>0</v>
      </c>
      <c r="E14" s="420">
        <v>0</v>
      </c>
      <c r="F14" s="420">
        <v>0</v>
      </c>
      <c r="G14" s="420">
        <v>0</v>
      </c>
      <c r="H14" s="420">
        <v>0</v>
      </c>
      <c r="I14" s="420">
        <v>0</v>
      </c>
      <c r="J14" s="420">
        <v>0</v>
      </c>
      <c r="K14" s="420">
        <v>0</v>
      </c>
      <c r="L14" s="420">
        <v>2</v>
      </c>
      <c r="M14" s="420">
        <v>0</v>
      </c>
      <c r="N14" s="420">
        <v>3</v>
      </c>
      <c r="O14" s="420">
        <v>0</v>
      </c>
      <c r="P14" s="420">
        <v>8</v>
      </c>
      <c r="Q14" s="420">
        <v>0</v>
      </c>
      <c r="R14" s="420">
        <v>2</v>
      </c>
      <c r="S14" s="420">
        <v>0</v>
      </c>
      <c r="T14" s="420">
        <v>0</v>
      </c>
      <c r="U14" s="420">
        <v>0</v>
      </c>
      <c r="V14" s="420">
        <v>3</v>
      </c>
      <c r="W14" s="420">
        <v>0</v>
      </c>
      <c r="X14" s="420">
        <f t="shared" si="0"/>
        <v>18</v>
      </c>
      <c r="Y14" s="420">
        <f t="shared" si="1"/>
        <v>0</v>
      </c>
      <c r="Z14" s="420">
        <f t="shared" si="2"/>
        <v>18</v>
      </c>
      <c r="AA14" s="390" t="s">
        <v>651</v>
      </c>
    </row>
    <row r="15" spans="1:27" ht="31.5" customHeight="1">
      <c r="A15" s="65" t="s">
        <v>147</v>
      </c>
      <c r="B15" s="420">
        <v>0</v>
      </c>
      <c r="C15" s="420">
        <v>0</v>
      </c>
      <c r="D15" s="420">
        <v>0</v>
      </c>
      <c r="E15" s="420">
        <v>0</v>
      </c>
      <c r="F15" s="420">
        <v>0</v>
      </c>
      <c r="G15" s="420">
        <v>0</v>
      </c>
      <c r="H15" s="420">
        <v>0</v>
      </c>
      <c r="I15" s="420">
        <v>0</v>
      </c>
      <c r="J15" s="420">
        <v>0</v>
      </c>
      <c r="K15" s="420">
        <v>0</v>
      </c>
      <c r="L15" s="420">
        <v>4</v>
      </c>
      <c r="M15" s="420">
        <v>0</v>
      </c>
      <c r="N15" s="420">
        <v>1</v>
      </c>
      <c r="O15" s="420">
        <v>0</v>
      </c>
      <c r="P15" s="420">
        <v>17</v>
      </c>
      <c r="Q15" s="420">
        <v>0</v>
      </c>
      <c r="R15" s="420">
        <v>5</v>
      </c>
      <c r="S15" s="420">
        <v>0</v>
      </c>
      <c r="T15" s="420">
        <v>6</v>
      </c>
      <c r="U15" s="420">
        <v>0</v>
      </c>
      <c r="V15" s="420">
        <v>0</v>
      </c>
      <c r="W15" s="420">
        <v>0</v>
      </c>
      <c r="X15" s="420">
        <f t="shared" si="0"/>
        <v>33</v>
      </c>
      <c r="Y15" s="420">
        <f t="shared" si="1"/>
        <v>0</v>
      </c>
      <c r="Z15" s="420">
        <f t="shared" si="2"/>
        <v>33</v>
      </c>
      <c r="AA15" s="391" t="s">
        <v>652</v>
      </c>
    </row>
    <row r="16" spans="1:27" ht="31.5" customHeight="1">
      <c r="A16" s="65" t="s">
        <v>148</v>
      </c>
      <c r="B16" s="420">
        <v>0</v>
      </c>
      <c r="C16" s="420">
        <v>0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0">
        <v>0</v>
      </c>
      <c r="J16" s="420">
        <v>0</v>
      </c>
      <c r="K16" s="420">
        <v>0</v>
      </c>
      <c r="L16" s="420">
        <v>0</v>
      </c>
      <c r="M16" s="420">
        <v>0</v>
      </c>
      <c r="N16" s="420">
        <v>0</v>
      </c>
      <c r="O16" s="420">
        <v>0</v>
      </c>
      <c r="P16" s="420">
        <v>0</v>
      </c>
      <c r="Q16" s="420">
        <v>0</v>
      </c>
      <c r="R16" s="420">
        <v>0</v>
      </c>
      <c r="S16" s="420">
        <v>0</v>
      </c>
      <c r="T16" s="420">
        <v>0</v>
      </c>
      <c r="U16" s="420">
        <v>0</v>
      </c>
      <c r="V16" s="420">
        <v>0</v>
      </c>
      <c r="W16" s="420">
        <v>0</v>
      </c>
      <c r="X16" s="420">
        <f t="shared" si="0"/>
        <v>0</v>
      </c>
      <c r="Y16" s="420">
        <f t="shared" si="1"/>
        <v>0</v>
      </c>
      <c r="Z16" s="420">
        <f t="shared" si="2"/>
        <v>0</v>
      </c>
      <c r="AA16" s="391" t="s">
        <v>653</v>
      </c>
    </row>
    <row r="17" spans="1:27" ht="31.5" customHeight="1">
      <c r="A17" s="65" t="s">
        <v>149</v>
      </c>
      <c r="B17" s="420">
        <v>0</v>
      </c>
      <c r="C17" s="420">
        <v>0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420">
        <v>0</v>
      </c>
      <c r="M17" s="420">
        <v>0</v>
      </c>
      <c r="N17" s="420">
        <v>0</v>
      </c>
      <c r="O17" s="420">
        <v>0</v>
      </c>
      <c r="P17" s="420">
        <v>0</v>
      </c>
      <c r="Q17" s="420">
        <v>0</v>
      </c>
      <c r="R17" s="420">
        <v>0</v>
      </c>
      <c r="S17" s="420">
        <v>0</v>
      </c>
      <c r="T17" s="420">
        <v>0</v>
      </c>
      <c r="U17" s="420">
        <v>0</v>
      </c>
      <c r="V17" s="420">
        <v>0</v>
      </c>
      <c r="W17" s="420">
        <v>0</v>
      </c>
      <c r="X17" s="420">
        <f t="shared" si="0"/>
        <v>0</v>
      </c>
      <c r="Y17" s="420">
        <f t="shared" si="1"/>
        <v>0</v>
      </c>
      <c r="Z17" s="420">
        <f t="shared" si="2"/>
        <v>0</v>
      </c>
      <c r="AA17" s="392" t="s">
        <v>654</v>
      </c>
    </row>
    <row r="18" spans="1:27" ht="31.5" customHeight="1">
      <c r="A18" s="65" t="s">
        <v>228</v>
      </c>
      <c r="B18" s="420">
        <v>0</v>
      </c>
      <c r="C18" s="420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2</v>
      </c>
      <c r="M18" s="420">
        <v>0</v>
      </c>
      <c r="N18" s="420">
        <v>0</v>
      </c>
      <c r="O18" s="420">
        <v>0</v>
      </c>
      <c r="P18" s="420">
        <v>10</v>
      </c>
      <c r="Q18" s="420">
        <v>0</v>
      </c>
      <c r="R18" s="420">
        <v>5</v>
      </c>
      <c r="S18" s="420">
        <v>0</v>
      </c>
      <c r="T18" s="420">
        <v>0</v>
      </c>
      <c r="U18" s="420">
        <v>0</v>
      </c>
      <c r="V18" s="420">
        <v>0</v>
      </c>
      <c r="W18" s="420">
        <v>0</v>
      </c>
      <c r="X18" s="420">
        <f>SUM(V18,T18,R18,P18,N18,L18,J18,H18,F18,D18,B18)</f>
        <v>17</v>
      </c>
      <c r="Y18" s="420">
        <f>SUM(W18,U18,S18,Q18,O18,M18,K18,I18,G18,E18,C18)</f>
        <v>0</v>
      </c>
      <c r="Z18" s="420">
        <f>SUM(X18:Y18)</f>
        <v>17</v>
      </c>
      <c r="AA18" s="393" t="s">
        <v>659</v>
      </c>
    </row>
    <row r="19" spans="1:27" ht="31.5" customHeight="1">
      <c r="A19" s="65" t="s">
        <v>229</v>
      </c>
      <c r="B19" s="420">
        <v>0</v>
      </c>
      <c r="C19" s="420">
        <v>0</v>
      </c>
      <c r="D19" s="420">
        <v>0</v>
      </c>
      <c r="E19" s="420">
        <v>0</v>
      </c>
      <c r="F19" s="420">
        <v>0</v>
      </c>
      <c r="G19" s="420">
        <v>0</v>
      </c>
      <c r="H19" s="420">
        <v>0</v>
      </c>
      <c r="I19" s="420">
        <v>0</v>
      </c>
      <c r="J19" s="420">
        <v>0</v>
      </c>
      <c r="K19" s="420">
        <v>0</v>
      </c>
      <c r="L19" s="420">
        <v>0</v>
      </c>
      <c r="M19" s="420">
        <v>0</v>
      </c>
      <c r="N19" s="420">
        <v>0</v>
      </c>
      <c r="O19" s="420">
        <v>0</v>
      </c>
      <c r="P19" s="420">
        <v>0</v>
      </c>
      <c r="Q19" s="420">
        <v>0</v>
      </c>
      <c r="R19" s="420">
        <v>2</v>
      </c>
      <c r="S19" s="420">
        <v>0</v>
      </c>
      <c r="T19" s="420">
        <v>1</v>
      </c>
      <c r="U19" s="420">
        <v>0</v>
      </c>
      <c r="V19" s="420">
        <v>1</v>
      </c>
      <c r="W19" s="420">
        <v>0</v>
      </c>
      <c r="X19" s="420">
        <f t="shared" si="0"/>
        <v>4</v>
      </c>
      <c r="Y19" s="420">
        <f t="shared" si="1"/>
        <v>0</v>
      </c>
      <c r="Z19" s="420">
        <f t="shared" si="2"/>
        <v>4</v>
      </c>
      <c r="AA19" s="391" t="s">
        <v>655</v>
      </c>
    </row>
    <row r="20" spans="1:27" ht="31.5" customHeight="1">
      <c r="A20" s="65" t="s">
        <v>150</v>
      </c>
      <c r="B20" s="420">
        <v>0</v>
      </c>
      <c r="C20" s="420">
        <v>0</v>
      </c>
      <c r="D20" s="420">
        <v>0</v>
      </c>
      <c r="E20" s="420">
        <v>0</v>
      </c>
      <c r="F20" s="420">
        <v>0</v>
      </c>
      <c r="G20" s="420">
        <v>0</v>
      </c>
      <c r="H20" s="420">
        <v>0</v>
      </c>
      <c r="I20" s="420">
        <v>0</v>
      </c>
      <c r="J20" s="420">
        <v>0</v>
      </c>
      <c r="K20" s="420">
        <v>0</v>
      </c>
      <c r="L20" s="420">
        <v>0</v>
      </c>
      <c r="M20" s="420">
        <v>0</v>
      </c>
      <c r="N20" s="420">
        <v>0</v>
      </c>
      <c r="O20" s="420">
        <v>0</v>
      </c>
      <c r="P20" s="420">
        <v>0</v>
      </c>
      <c r="Q20" s="420">
        <v>0</v>
      </c>
      <c r="R20" s="420">
        <v>0</v>
      </c>
      <c r="S20" s="420">
        <v>0</v>
      </c>
      <c r="T20" s="420">
        <v>0</v>
      </c>
      <c r="U20" s="420">
        <v>0</v>
      </c>
      <c r="V20" s="420">
        <v>0</v>
      </c>
      <c r="W20" s="420">
        <v>0</v>
      </c>
      <c r="X20" s="420">
        <f t="shared" si="0"/>
        <v>0</v>
      </c>
      <c r="Y20" s="420">
        <f t="shared" si="1"/>
        <v>0</v>
      </c>
      <c r="Z20" s="420">
        <f t="shared" si="2"/>
        <v>0</v>
      </c>
      <c r="AA20" s="391" t="s">
        <v>656</v>
      </c>
    </row>
    <row r="21" spans="1:27" ht="25.5" customHeight="1">
      <c r="A21" s="65" t="s">
        <v>151</v>
      </c>
      <c r="B21" s="420">
        <v>0</v>
      </c>
      <c r="C21" s="420">
        <v>0</v>
      </c>
      <c r="D21" s="420">
        <v>0</v>
      </c>
      <c r="E21" s="420">
        <v>0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420">
        <v>0</v>
      </c>
      <c r="O21" s="420">
        <v>0</v>
      </c>
      <c r="P21" s="420">
        <v>0</v>
      </c>
      <c r="Q21" s="420">
        <v>0</v>
      </c>
      <c r="R21" s="420">
        <v>0</v>
      </c>
      <c r="S21" s="420">
        <v>0</v>
      </c>
      <c r="T21" s="420">
        <v>0</v>
      </c>
      <c r="U21" s="420">
        <v>0</v>
      </c>
      <c r="V21" s="420">
        <v>0</v>
      </c>
      <c r="W21" s="420">
        <v>0</v>
      </c>
      <c r="X21" s="420">
        <f t="shared" si="0"/>
        <v>0</v>
      </c>
      <c r="Y21" s="420">
        <f t="shared" si="1"/>
        <v>0</v>
      </c>
      <c r="Z21" s="420">
        <f t="shared" si="2"/>
        <v>0</v>
      </c>
      <c r="AA21" s="391" t="s">
        <v>657</v>
      </c>
    </row>
    <row r="22" spans="1:27" ht="25.5" customHeight="1">
      <c r="A22" s="65" t="s">
        <v>152</v>
      </c>
      <c r="B22" s="420">
        <v>0</v>
      </c>
      <c r="C22" s="420">
        <v>0</v>
      </c>
      <c r="D22" s="420">
        <v>0</v>
      </c>
      <c r="E22" s="420">
        <v>0</v>
      </c>
      <c r="F22" s="420">
        <v>0</v>
      </c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420">
        <v>0</v>
      </c>
      <c r="N22" s="420">
        <v>0</v>
      </c>
      <c r="O22" s="420">
        <v>0</v>
      </c>
      <c r="P22" s="420">
        <v>0</v>
      </c>
      <c r="Q22" s="420">
        <v>0</v>
      </c>
      <c r="R22" s="420">
        <v>0</v>
      </c>
      <c r="S22" s="420">
        <v>0</v>
      </c>
      <c r="T22" s="420">
        <v>0</v>
      </c>
      <c r="U22" s="420">
        <v>0</v>
      </c>
      <c r="V22" s="420">
        <v>0</v>
      </c>
      <c r="W22" s="420">
        <v>0</v>
      </c>
      <c r="X22" s="420">
        <f t="shared" si="0"/>
        <v>0</v>
      </c>
      <c r="Y22" s="420">
        <f t="shared" si="1"/>
        <v>0</v>
      </c>
      <c r="Z22" s="420">
        <f t="shared" si="2"/>
        <v>0</v>
      </c>
      <c r="AA22" s="391" t="s">
        <v>658</v>
      </c>
    </row>
    <row r="23" spans="1:27" ht="25.5" customHeight="1" thickBot="1">
      <c r="A23" s="66" t="s">
        <v>33</v>
      </c>
      <c r="B23" s="421">
        <v>0</v>
      </c>
      <c r="C23" s="421">
        <v>0</v>
      </c>
      <c r="D23" s="421">
        <v>3</v>
      </c>
      <c r="E23" s="421">
        <v>3</v>
      </c>
      <c r="F23" s="421">
        <v>8</v>
      </c>
      <c r="G23" s="421">
        <v>7</v>
      </c>
      <c r="H23" s="421">
        <v>9</v>
      </c>
      <c r="I23" s="421">
        <v>13</v>
      </c>
      <c r="J23" s="421">
        <v>9</v>
      </c>
      <c r="K23" s="421">
        <v>11</v>
      </c>
      <c r="L23" s="421">
        <v>5</v>
      </c>
      <c r="M23" s="421">
        <v>21</v>
      </c>
      <c r="N23" s="421">
        <v>1</v>
      </c>
      <c r="O23" s="421">
        <v>10</v>
      </c>
      <c r="P23" s="421">
        <v>3</v>
      </c>
      <c r="Q23" s="421">
        <v>27</v>
      </c>
      <c r="R23" s="421">
        <v>2</v>
      </c>
      <c r="S23" s="421">
        <v>22</v>
      </c>
      <c r="T23" s="421">
        <v>0</v>
      </c>
      <c r="U23" s="421">
        <v>10</v>
      </c>
      <c r="V23" s="421">
        <v>0</v>
      </c>
      <c r="W23" s="421">
        <v>4</v>
      </c>
      <c r="X23" s="422">
        <f t="shared" si="0"/>
        <v>40</v>
      </c>
      <c r="Y23" s="422">
        <f t="shared" si="1"/>
        <v>128</v>
      </c>
      <c r="Z23" s="422">
        <f t="shared" si="2"/>
        <v>168</v>
      </c>
      <c r="AA23" s="395" t="s">
        <v>410</v>
      </c>
    </row>
    <row r="24" spans="1:27" ht="31.5" customHeight="1" thickBot="1" thickTop="1">
      <c r="A24" s="93" t="s">
        <v>0</v>
      </c>
      <c r="B24" s="423">
        <f>SUM(B7:B23)</f>
        <v>0</v>
      </c>
      <c r="C24" s="423">
        <f aca="true" t="shared" si="3" ref="C24:Z24">SUM(C7:C23)</f>
        <v>0</v>
      </c>
      <c r="D24" s="423">
        <f t="shared" si="3"/>
        <v>3</v>
      </c>
      <c r="E24" s="423">
        <f t="shared" si="3"/>
        <v>3</v>
      </c>
      <c r="F24" s="423">
        <f t="shared" si="3"/>
        <v>8</v>
      </c>
      <c r="G24" s="423">
        <f t="shared" si="3"/>
        <v>7</v>
      </c>
      <c r="H24" s="423">
        <f t="shared" si="3"/>
        <v>9</v>
      </c>
      <c r="I24" s="423">
        <f t="shared" si="3"/>
        <v>13</v>
      </c>
      <c r="J24" s="423">
        <f t="shared" si="3"/>
        <v>9</v>
      </c>
      <c r="K24" s="423">
        <f t="shared" si="3"/>
        <v>11</v>
      </c>
      <c r="L24" s="423">
        <f t="shared" si="3"/>
        <v>15</v>
      </c>
      <c r="M24" s="423">
        <f t="shared" si="3"/>
        <v>21</v>
      </c>
      <c r="N24" s="423">
        <f t="shared" si="3"/>
        <v>10</v>
      </c>
      <c r="O24" s="423">
        <f t="shared" si="3"/>
        <v>10</v>
      </c>
      <c r="P24" s="423">
        <f t="shared" si="3"/>
        <v>54</v>
      </c>
      <c r="Q24" s="423">
        <f t="shared" si="3"/>
        <v>27</v>
      </c>
      <c r="R24" s="423">
        <f t="shared" si="3"/>
        <v>25</v>
      </c>
      <c r="S24" s="423">
        <f t="shared" si="3"/>
        <v>22</v>
      </c>
      <c r="T24" s="423">
        <f t="shared" si="3"/>
        <v>14</v>
      </c>
      <c r="U24" s="423">
        <f t="shared" si="3"/>
        <v>10</v>
      </c>
      <c r="V24" s="423">
        <f t="shared" si="3"/>
        <v>6</v>
      </c>
      <c r="W24" s="423">
        <f t="shared" si="3"/>
        <v>4</v>
      </c>
      <c r="X24" s="424">
        <f t="shared" si="3"/>
        <v>153</v>
      </c>
      <c r="Y24" s="424">
        <f t="shared" si="3"/>
        <v>128</v>
      </c>
      <c r="Z24" s="424">
        <f t="shared" si="3"/>
        <v>281</v>
      </c>
      <c r="AA24" s="396"/>
    </row>
    <row r="25" ht="25.5" customHeight="1" thickTop="1"/>
  </sheetData>
  <sheetProtection/>
  <mergeCells count="17">
    <mergeCell ref="A1:AA1"/>
    <mergeCell ref="X4:Z4"/>
    <mergeCell ref="A2:AA2"/>
    <mergeCell ref="B4:C4"/>
    <mergeCell ref="AA4:AA6"/>
    <mergeCell ref="T4:U4"/>
    <mergeCell ref="V4:W4"/>
    <mergeCell ref="H4:I4"/>
    <mergeCell ref="R4:S4"/>
    <mergeCell ref="P4:Q4"/>
    <mergeCell ref="A3:Z3"/>
    <mergeCell ref="A4:A6"/>
    <mergeCell ref="N4:O4"/>
    <mergeCell ref="D4:E4"/>
    <mergeCell ref="F4:G4"/>
    <mergeCell ref="J4:K4"/>
    <mergeCell ref="L4:M4"/>
  </mergeCells>
  <printOptions horizontalCentered="1"/>
  <pageMargins left="0.75" right="0.75" top="1" bottom="1" header="1" footer="1"/>
  <pageSetup horizontalDpi="600" verticalDpi="600" orientation="landscape" paperSize="9" scale="65" r:id="rId1"/>
  <headerFooter alignWithMargins="0">
    <oddFooter>&amp;C&amp;12 40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Y11"/>
  <sheetViews>
    <sheetView rightToLeft="1"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8.421875" style="0" customWidth="1"/>
    <col min="2" max="3" width="4.7109375" style="0" customWidth="1"/>
    <col min="4" max="4" width="4.00390625" style="0" customWidth="1"/>
    <col min="5" max="5" width="4.8515625" style="0" customWidth="1"/>
    <col min="6" max="6" width="4.00390625" style="0" customWidth="1"/>
    <col min="7" max="7" width="4.28125" style="0" customWidth="1"/>
    <col min="8" max="8" width="4.7109375" style="0" customWidth="1"/>
    <col min="9" max="9" width="4.140625" style="0" customWidth="1"/>
    <col min="10" max="11" width="5.28125" style="0" customWidth="1"/>
    <col min="12" max="12" width="4.28125" style="0" customWidth="1"/>
    <col min="13" max="13" width="5.28125" style="0" customWidth="1"/>
    <col min="14" max="15" width="4.7109375" style="0" customWidth="1"/>
    <col min="16" max="16" width="5.00390625" style="0" customWidth="1"/>
    <col min="17" max="17" width="4.421875" style="0" customWidth="1"/>
    <col min="18" max="18" width="4.140625" style="0" customWidth="1"/>
    <col min="19" max="19" width="3.57421875" style="0" customWidth="1"/>
    <col min="20" max="20" width="4.57421875" style="0" customWidth="1"/>
    <col min="21" max="21" width="4.28125" style="0" customWidth="1"/>
    <col min="22" max="23" width="5.28125" style="0" customWidth="1"/>
    <col min="24" max="24" width="5.421875" style="0" customWidth="1"/>
    <col min="25" max="25" width="10.7109375" style="0" customWidth="1"/>
  </cols>
  <sheetData>
    <row r="1" s="7" customFormat="1" ht="24.75" customHeight="1"/>
    <row r="2" spans="1:24" s="7" customFormat="1" ht="33" customHeight="1">
      <c r="A2" s="463" t="s">
        <v>639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</row>
    <row r="3" spans="1:25" s="7" customFormat="1" ht="39.75" customHeight="1">
      <c r="A3" s="672" t="s">
        <v>601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</row>
    <row r="4" spans="1:25" ht="33" customHeight="1" thickBot="1">
      <c r="A4" s="304" t="s">
        <v>340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693" t="s">
        <v>502</v>
      </c>
      <c r="Y4" s="693"/>
    </row>
    <row r="5" spans="1:25" ht="24.75" customHeight="1" thickTop="1">
      <c r="A5" s="688" t="s">
        <v>1</v>
      </c>
      <c r="B5" s="690" t="s">
        <v>49</v>
      </c>
      <c r="C5" s="690"/>
      <c r="D5" s="690" t="s">
        <v>50</v>
      </c>
      <c r="E5" s="690"/>
      <c r="F5" s="690" t="s">
        <v>51</v>
      </c>
      <c r="G5" s="690"/>
      <c r="H5" s="688" t="s">
        <v>52</v>
      </c>
      <c r="I5" s="688"/>
      <c r="J5" s="688" t="s">
        <v>53</v>
      </c>
      <c r="K5" s="688"/>
      <c r="L5" s="688" t="s">
        <v>54</v>
      </c>
      <c r="M5" s="688"/>
      <c r="N5" s="688" t="s">
        <v>55</v>
      </c>
      <c r="O5" s="688"/>
      <c r="P5" s="688" t="s">
        <v>138</v>
      </c>
      <c r="Q5" s="688"/>
      <c r="R5" s="688" t="s">
        <v>57</v>
      </c>
      <c r="S5" s="688"/>
      <c r="T5" s="688" t="s">
        <v>58</v>
      </c>
      <c r="U5" s="688"/>
      <c r="V5" s="689" t="s">
        <v>8</v>
      </c>
      <c r="W5" s="689"/>
      <c r="X5" s="689"/>
      <c r="Y5" s="684" t="s">
        <v>360</v>
      </c>
    </row>
    <row r="6" spans="1:25" ht="24" customHeight="1">
      <c r="A6" s="691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0" t="s">
        <v>641</v>
      </c>
      <c r="W6" s="680"/>
      <c r="X6" s="680"/>
      <c r="Y6" s="685"/>
    </row>
    <row r="7" spans="1:25" ht="24" customHeight="1">
      <c r="A7" s="691"/>
      <c r="B7" s="386" t="s">
        <v>114</v>
      </c>
      <c r="C7" s="386" t="s">
        <v>637</v>
      </c>
      <c r="D7" s="386" t="s">
        <v>114</v>
      </c>
      <c r="E7" s="386" t="s">
        <v>637</v>
      </c>
      <c r="F7" s="386" t="s">
        <v>114</v>
      </c>
      <c r="G7" s="386" t="s">
        <v>637</v>
      </c>
      <c r="H7" s="386" t="s">
        <v>114</v>
      </c>
      <c r="I7" s="386" t="s">
        <v>637</v>
      </c>
      <c r="J7" s="386" t="s">
        <v>114</v>
      </c>
      <c r="K7" s="386" t="s">
        <v>637</v>
      </c>
      <c r="L7" s="386" t="s">
        <v>114</v>
      </c>
      <c r="M7" s="386" t="s">
        <v>637</v>
      </c>
      <c r="N7" s="386" t="s">
        <v>114</v>
      </c>
      <c r="O7" s="386" t="s">
        <v>637</v>
      </c>
      <c r="P7" s="386" t="s">
        <v>114</v>
      </c>
      <c r="Q7" s="386" t="s">
        <v>637</v>
      </c>
      <c r="R7" s="386" t="s">
        <v>114</v>
      </c>
      <c r="S7" s="386" t="s">
        <v>637</v>
      </c>
      <c r="T7" s="386" t="s">
        <v>114</v>
      </c>
      <c r="U7" s="386" t="s">
        <v>637</v>
      </c>
      <c r="V7" s="386" t="s">
        <v>114</v>
      </c>
      <c r="W7" s="386" t="s">
        <v>637</v>
      </c>
      <c r="X7" s="425" t="s">
        <v>41</v>
      </c>
      <c r="Y7" s="685"/>
    </row>
    <row r="8" spans="1:25" ht="28.5" customHeight="1" thickBot="1">
      <c r="A8" s="692"/>
      <c r="B8" s="321" t="s">
        <v>392</v>
      </c>
      <c r="C8" s="321" t="s">
        <v>393</v>
      </c>
      <c r="D8" s="321" t="s">
        <v>392</v>
      </c>
      <c r="E8" s="321" t="s">
        <v>393</v>
      </c>
      <c r="F8" s="321" t="s">
        <v>392</v>
      </c>
      <c r="G8" s="321" t="s">
        <v>393</v>
      </c>
      <c r="H8" s="321" t="s">
        <v>392</v>
      </c>
      <c r="I8" s="321" t="s">
        <v>393</v>
      </c>
      <c r="J8" s="321" t="s">
        <v>392</v>
      </c>
      <c r="K8" s="321" t="s">
        <v>393</v>
      </c>
      <c r="L8" s="321" t="s">
        <v>392</v>
      </c>
      <c r="M8" s="321" t="s">
        <v>393</v>
      </c>
      <c r="N8" s="321" t="s">
        <v>392</v>
      </c>
      <c r="O8" s="321" t="s">
        <v>393</v>
      </c>
      <c r="P8" s="321" t="s">
        <v>392</v>
      </c>
      <c r="Q8" s="321" t="s">
        <v>393</v>
      </c>
      <c r="R8" s="321" t="s">
        <v>392</v>
      </c>
      <c r="S8" s="321" t="s">
        <v>393</v>
      </c>
      <c r="T8" s="321" t="s">
        <v>392</v>
      </c>
      <c r="U8" s="321" t="s">
        <v>393</v>
      </c>
      <c r="V8" s="321" t="s">
        <v>392</v>
      </c>
      <c r="W8" s="321" t="s">
        <v>393</v>
      </c>
      <c r="X8" s="321" t="s">
        <v>394</v>
      </c>
      <c r="Y8" s="686"/>
    </row>
    <row r="9" spans="1:25" ht="33.75" customHeight="1" thickTop="1">
      <c r="A9" s="200" t="s">
        <v>25</v>
      </c>
      <c r="B9" s="201">
        <v>3</v>
      </c>
      <c r="C9" s="201">
        <v>3</v>
      </c>
      <c r="D9" s="201">
        <v>3</v>
      </c>
      <c r="E9" s="201">
        <v>1</v>
      </c>
      <c r="F9" s="201">
        <v>11</v>
      </c>
      <c r="G9" s="201">
        <v>2</v>
      </c>
      <c r="H9" s="201">
        <v>15</v>
      </c>
      <c r="I9" s="201">
        <v>8</v>
      </c>
      <c r="J9" s="201">
        <v>4</v>
      </c>
      <c r="K9" s="201">
        <v>10</v>
      </c>
      <c r="L9" s="201">
        <v>6</v>
      </c>
      <c r="M9" s="201">
        <v>11</v>
      </c>
      <c r="N9" s="201">
        <v>5</v>
      </c>
      <c r="O9" s="201">
        <v>5</v>
      </c>
      <c r="P9" s="201">
        <v>0</v>
      </c>
      <c r="Q9" s="201">
        <v>0</v>
      </c>
      <c r="R9" s="201">
        <v>1</v>
      </c>
      <c r="S9" s="201">
        <v>0</v>
      </c>
      <c r="T9" s="201">
        <v>0</v>
      </c>
      <c r="U9" s="201">
        <v>2</v>
      </c>
      <c r="V9" s="201">
        <f>SUM(T9,R9,P9,N9,L9,J9,H9,F9,D9,B9)</f>
        <v>48</v>
      </c>
      <c r="W9" s="201">
        <f>SUM(U9,S9,Q9,O9,M9,K9,I9,G9,E9,C9)</f>
        <v>42</v>
      </c>
      <c r="X9" s="201">
        <f>SUM(V9:W9)</f>
        <v>90</v>
      </c>
      <c r="Y9" s="351" t="s">
        <v>364</v>
      </c>
    </row>
    <row r="10" spans="1:25" ht="27.75" customHeight="1" thickBot="1">
      <c r="A10" s="202" t="s">
        <v>27</v>
      </c>
      <c r="B10" s="203">
        <v>0</v>
      </c>
      <c r="C10" s="203">
        <v>0</v>
      </c>
      <c r="D10" s="203">
        <v>0</v>
      </c>
      <c r="E10" s="203">
        <v>0</v>
      </c>
      <c r="F10" s="203">
        <v>3</v>
      </c>
      <c r="G10" s="203">
        <v>1</v>
      </c>
      <c r="H10" s="203">
        <v>4</v>
      </c>
      <c r="I10" s="203">
        <v>1</v>
      </c>
      <c r="J10" s="203">
        <v>3</v>
      </c>
      <c r="K10" s="203">
        <v>4</v>
      </c>
      <c r="L10" s="203">
        <v>3</v>
      </c>
      <c r="M10" s="203">
        <v>1</v>
      </c>
      <c r="N10" s="203">
        <v>6</v>
      </c>
      <c r="O10" s="203">
        <v>1</v>
      </c>
      <c r="P10" s="203">
        <v>3</v>
      </c>
      <c r="Q10" s="203">
        <v>0</v>
      </c>
      <c r="R10" s="203">
        <v>0</v>
      </c>
      <c r="S10" s="203">
        <v>0</v>
      </c>
      <c r="T10" s="203">
        <v>2</v>
      </c>
      <c r="U10" s="203">
        <v>0</v>
      </c>
      <c r="V10" s="203">
        <f>SUM(T10,R10,P10,N10,L10,J10,H10,F10,D10,B10)</f>
        <v>24</v>
      </c>
      <c r="W10" s="203">
        <f>SUM(U10,S10,Q10,O10,M10,K10,I10,G10,E10,C10)</f>
        <v>8</v>
      </c>
      <c r="X10" s="203">
        <f>SUM(V10:W10)</f>
        <v>32</v>
      </c>
      <c r="Y10" s="348" t="s">
        <v>490</v>
      </c>
    </row>
    <row r="11" spans="1:25" ht="26.25" customHeight="1" thickBot="1" thickTop="1">
      <c r="A11" s="199" t="s">
        <v>0</v>
      </c>
      <c r="B11" s="129">
        <f>SUM(B9:B10)</f>
        <v>3</v>
      </c>
      <c r="C11" s="129">
        <f aca="true" t="shared" si="0" ref="C11:X11">SUM(C9:C10)</f>
        <v>3</v>
      </c>
      <c r="D11" s="129">
        <f t="shared" si="0"/>
        <v>3</v>
      </c>
      <c r="E11" s="129">
        <f t="shared" si="0"/>
        <v>1</v>
      </c>
      <c r="F11" s="129">
        <f t="shared" si="0"/>
        <v>14</v>
      </c>
      <c r="G11" s="129">
        <f t="shared" si="0"/>
        <v>3</v>
      </c>
      <c r="H11" s="129">
        <f t="shared" si="0"/>
        <v>19</v>
      </c>
      <c r="I11" s="129">
        <f t="shared" si="0"/>
        <v>9</v>
      </c>
      <c r="J11" s="129">
        <f t="shared" si="0"/>
        <v>7</v>
      </c>
      <c r="K11" s="129">
        <f t="shared" si="0"/>
        <v>14</v>
      </c>
      <c r="L11" s="129">
        <f t="shared" si="0"/>
        <v>9</v>
      </c>
      <c r="M11" s="129">
        <f t="shared" si="0"/>
        <v>12</v>
      </c>
      <c r="N11" s="129">
        <f t="shared" si="0"/>
        <v>11</v>
      </c>
      <c r="O11" s="129">
        <f t="shared" si="0"/>
        <v>6</v>
      </c>
      <c r="P11" s="129">
        <f t="shared" si="0"/>
        <v>3</v>
      </c>
      <c r="Q11" s="129">
        <f t="shared" si="0"/>
        <v>0</v>
      </c>
      <c r="R11" s="129">
        <f t="shared" si="0"/>
        <v>1</v>
      </c>
      <c r="S11" s="129">
        <f t="shared" si="0"/>
        <v>0</v>
      </c>
      <c r="T11" s="129">
        <f t="shared" si="0"/>
        <v>2</v>
      </c>
      <c r="U11" s="129">
        <f t="shared" si="0"/>
        <v>2</v>
      </c>
      <c r="V11" s="129">
        <f t="shared" si="0"/>
        <v>72</v>
      </c>
      <c r="W11" s="129">
        <f t="shared" si="0"/>
        <v>50</v>
      </c>
      <c r="X11" s="129">
        <f t="shared" si="0"/>
        <v>122</v>
      </c>
      <c r="Y11" s="352" t="s">
        <v>374</v>
      </c>
    </row>
    <row r="12" ht="13.5" thickTop="1"/>
  </sheetData>
  <sheetProtection/>
  <mergeCells count="27">
    <mergeCell ref="L5:M5"/>
    <mergeCell ref="N5:O5"/>
    <mergeCell ref="P5:Q5"/>
    <mergeCell ref="R5:S5"/>
    <mergeCell ref="N6:O6"/>
    <mergeCell ref="P6:Q6"/>
    <mergeCell ref="R6:S6"/>
    <mergeCell ref="A2:X2"/>
    <mergeCell ref="B5:C5"/>
    <mergeCell ref="D5:E5"/>
    <mergeCell ref="F5:G5"/>
    <mergeCell ref="A5:A8"/>
    <mergeCell ref="A3:Y3"/>
    <mergeCell ref="X4:Y4"/>
    <mergeCell ref="V6:X6"/>
    <mergeCell ref="T6:U6"/>
    <mergeCell ref="H5:I5"/>
    <mergeCell ref="Y5:Y8"/>
    <mergeCell ref="B6:C6"/>
    <mergeCell ref="D6:E6"/>
    <mergeCell ref="F6:G6"/>
    <mergeCell ref="H6:I6"/>
    <mergeCell ref="J6:K6"/>
    <mergeCell ref="L6:M6"/>
    <mergeCell ref="T5:U5"/>
    <mergeCell ref="V5:X5"/>
    <mergeCell ref="J5:K5"/>
  </mergeCells>
  <printOptions horizontalCentered="1"/>
  <pageMargins left="1" right="1" top="1.5" bottom="1" header="1.5" footer="1"/>
  <pageSetup horizontalDpi="600" verticalDpi="600" orientation="landscape" paperSize="9" r:id="rId1"/>
  <headerFooter alignWithMargins="0">
    <oddFooter>&amp;C&amp;12 41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T16"/>
  <sheetViews>
    <sheetView rightToLeft="1"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5.8515625" style="0" customWidth="1"/>
    <col min="4" max="9" width="6.140625" style="0" customWidth="1"/>
    <col min="10" max="10" width="5.421875" style="0" customWidth="1"/>
    <col min="11" max="11" width="5.7109375" style="0" customWidth="1"/>
    <col min="12" max="17" width="6.140625" style="0" customWidth="1"/>
    <col min="18" max="18" width="5.7109375" style="0" customWidth="1"/>
    <col min="19" max="19" width="14.28125" style="0" customWidth="1"/>
  </cols>
  <sheetData>
    <row r="1" spans="1:19" s="1" customFormat="1" ht="30.75" customHeight="1">
      <c r="A1" s="667" t="s">
        <v>286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</row>
    <row r="2" spans="1:72" s="24" customFormat="1" ht="69" customHeight="1">
      <c r="A2" s="698" t="s">
        <v>602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</row>
    <row r="3" spans="1:19" s="23" customFormat="1" ht="19.5" customHeight="1" thickBot="1">
      <c r="A3" s="702" t="s">
        <v>341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426" t="s">
        <v>505</v>
      </c>
    </row>
    <row r="4" spans="1:19" ht="35.25" customHeight="1" thickTop="1">
      <c r="A4" s="694" t="s">
        <v>1</v>
      </c>
      <c r="B4" s="696" t="s">
        <v>153</v>
      </c>
      <c r="C4" s="696"/>
      <c r="D4" s="696" t="s">
        <v>100</v>
      </c>
      <c r="E4" s="696"/>
      <c r="F4" s="696" t="s">
        <v>154</v>
      </c>
      <c r="G4" s="696"/>
      <c r="H4" s="696" t="s">
        <v>106</v>
      </c>
      <c r="I4" s="696"/>
      <c r="J4" s="696" t="s">
        <v>104</v>
      </c>
      <c r="K4" s="696"/>
      <c r="L4" s="696" t="s">
        <v>156</v>
      </c>
      <c r="M4" s="696"/>
      <c r="N4" s="696" t="s">
        <v>81</v>
      </c>
      <c r="O4" s="696"/>
      <c r="P4" s="696" t="s">
        <v>8</v>
      </c>
      <c r="Q4" s="696"/>
      <c r="R4" s="696"/>
      <c r="S4" s="699" t="s">
        <v>360</v>
      </c>
    </row>
    <row r="5" spans="1:19" ht="59.25" customHeight="1">
      <c r="A5" s="695"/>
      <c r="B5" s="697" t="s">
        <v>445</v>
      </c>
      <c r="C5" s="697"/>
      <c r="D5" s="697" t="s">
        <v>444</v>
      </c>
      <c r="E5" s="697"/>
      <c r="F5" s="697" t="s">
        <v>503</v>
      </c>
      <c r="G5" s="697"/>
      <c r="H5" s="697" t="s">
        <v>504</v>
      </c>
      <c r="I5" s="697"/>
      <c r="J5" s="697" t="s">
        <v>448</v>
      </c>
      <c r="K5" s="697"/>
      <c r="L5" s="697" t="s">
        <v>449</v>
      </c>
      <c r="M5" s="697"/>
      <c r="N5" s="697" t="s">
        <v>410</v>
      </c>
      <c r="O5" s="697"/>
      <c r="P5" s="697" t="s">
        <v>641</v>
      </c>
      <c r="Q5" s="697"/>
      <c r="R5" s="697"/>
      <c r="S5" s="700"/>
    </row>
    <row r="6" spans="1:19" ht="28.5" customHeight="1">
      <c r="A6" s="695"/>
      <c r="B6" s="386" t="s">
        <v>114</v>
      </c>
      <c r="C6" s="386" t="s">
        <v>637</v>
      </c>
      <c r="D6" s="386" t="s">
        <v>114</v>
      </c>
      <c r="E6" s="386" t="s">
        <v>637</v>
      </c>
      <c r="F6" s="386" t="s">
        <v>114</v>
      </c>
      <c r="G6" s="386" t="s">
        <v>637</v>
      </c>
      <c r="H6" s="386" t="s">
        <v>114</v>
      </c>
      <c r="I6" s="386" t="s">
        <v>637</v>
      </c>
      <c r="J6" s="386" t="s">
        <v>114</v>
      </c>
      <c r="K6" s="386" t="s">
        <v>637</v>
      </c>
      <c r="L6" s="386" t="s">
        <v>114</v>
      </c>
      <c r="M6" s="386" t="s">
        <v>637</v>
      </c>
      <c r="N6" s="386" t="s">
        <v>114</v>
      </c>
      <c r="O6" s="386" t="s">
        <v>637</v>
      </c>
      <c r="P6" s="386" t="s">
        <v>114</v>
      </c>
      <c r="Q6" s="386" t="s">
        <v>637</v>
      </c>
      <c r="R6" s="321" t="s">
        <v>41</v>
      </c>
      <c r="S6" s="700"/>
    </row>
    <row r="7" spans="1:19" ht="28.5" customHeight="1" thickBot="1">
      <c r="A7" s="695"/>
      <c r="B7" s="322" t="s">
        <v>392</v>
      </c>
      <c r="C7" s="322" t="s">
        <v>393</v>
      </c>
      <c r="D7" s="322" t="s">
        <v>392</v>
      </c>
      <c r="E7" s="322" t="s">
        <v>393</v>
      </c>
      <c r="F7" s="322" t="s">
        <v>392</v>
      </c>
      <c r="G7" s="322" t="s">
        <v>393</v>
      </c>
      <c r="H7" s="322" t="s">
        <v>392</v>
      </c>
      <c r="I7" s="322" t="s">
        <v>393</v>
      </c>
      <c r="J7" s="322" t="s">
        <v>392</v>
      </c>
      <c r="K7" s="322" t="s">
        <v>393</v>
      </c>
      <c r="L7" s="322" t="s">
        <v>392</v>
      </c>
      <c r="M7" s="322" t="s">
        <v>393</v>
      </c>
      <c r="N7" s="322" t="s">
        <v>392</v>
      </c>
      <c r="O7" s="322" t="s">
        <v>393</v>
      </c>
      <c r="P7" s="322" t="s">
        <v>392</v>
      </c>
      <c r="Q7" s="322" t="s">
        <v>393</v>
      </c>
      <c r="R7" s="322" t="s">
        <v>394</v>
      </c>
      <c r="S7" s="701"/>
    </row>
    <row r="8" spans="1:19" ht="31.5" customHeight="1" thickTop="1">
      <c r="A8" s="204" t="s">
        <v>25</v>
      </c>
      <c r="B8" s="103">
        <v>0</v>
      </c>
      <c r="C8" s="103">
        <v>0</v>
      </c>
      <c r="D8" s="103">
        <v>1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5</v>
      </c>
      <c r="L8" s="103">
        <v>0</v>
      </c>
      <c r="M8" s="103">
        <v>0</v>
      </c>
      <c r="N8" s="103">
        <v>5</v>
      </c>
      <c r="O8" s="103">
        <v>0</v>
      </c>
      <c r="P8" s="103">
        <f>SUM(N8,L8,J8,H8,F8,D8,B8)</f>
        <v>6</v>
      </c>
      <c r="Q8" s="103">
        <f>SUM(O8,M8,K8,I8,G8,E8,C8)</f>
        <v>5</v>
      </c>
      <c r="R8" s="103">
        <f>SUM(P8:Q8)</f>
        <v>11</v>
      </c>
      <c r="S8" s="225" t="s">
        <v>364</v>
      </c>
    </row>
    <row r="9" spans="1:19" ht="31.5" customHeight="1" thickBot="1">
      <c r="A9" s="205" t="s">
        <v>27</v>
      </c>
      <c r="B9" s="105">
        <v>0</v>
      </c>
      <c r="C9" s="105">
        <v>0</v>
      </c>
      <c r="D9" s="105">
        <v>2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7</v>
      </c>
      <c r="K9" s="105">
        <v>0</v>
      </c>
      <c r="L9" s="105">
        <v>2</v>
      </c>
      <c r="M9" s="105">
        <v>0</v>
      </c>
      <c r="N9" s="105">
        <v>0</v>
      </c>
      <c r="O9" s="105">
        <v>0</v>
      </c>
      <c r="P9" s="105">
        <f>SUM(N9,L9,J9,H9,F9,D9,B9)</f>
        <v>11</v>
      </c>
      <c r="Q9" s="105">
        <f>SUM(O9,M9,K9,I9,G9,E9,C9)</f>
        <v>0</v>
      </c>
      <c r="R9" s="105">
        <f>SUM(P9:Q9)</f>
        <v>11</v>
      </c>
      <c r="S9" s="301" t="s">
        <v>490</v>
      </c>
    </row>
    <row r="10" spans="1:19" ht="31.5" customHeight="1" thickBot="1" thickTop="1">
      <c r="A10" s="199" t="s">
        <v>0</v>
      </c>
      <c r="B10" s="102">
        <f>SUM(B8:B9)</f>
        <v>0</v>
      </c>
      <c r="C10" s="102">
        <f aca="true" t="shared" si="0" ref="C10:R10">SUM(C8:C9)</f>
        <v>0</v>
      </c>
      <c r="D10" s="102">
        <f t="shared" si="0"/>
        <v>3</v>
      </c>
      <c r="E10" s="102">
        <f t="shared" si="0"/>
        <v>0</v>
      </c>
      <c r="F10" s="102">
        <f t="shared" si="0"/>
        <v>0</v>
      </c>
      <c r="G10" s="102">
        <f t="shared" si="0"/>
        <v>0</v>
      </c>
      <c r="H10" s="102">
        <f t="shared" si="0"/>
        <v>0</v>
      </c>
      <c r="I10" s="102">
        <f t="shared" si="0"/>
        <v>0</v>
      </c>
      <c r="J10" s="102">
        <f t="shared" si="0"/>
        <v>7</v>
      </c>
      <c r="K10" s="102">
        <f t="shared" si="0"/>
        <v>5</v>
      </c>
      <c r="L10" s="102">
        <f t="shared" si="0"/>
        <v>2</v>
      </c>
      <c r="M10" s="102">
        <f t="shared" si="0"/>
        <v>0</v>
      </c>
      <c r="N10" s="102">
        <f t="shared" si="0"/>
        <v>5</v>
      </c>
      <c r="O10" s="102">
        <f t="shared" si="0"/>
        <v>0</v>
      </c>
      <c r="P10" s="102">
        <f t="shared" si="0"/>
        <v>17</v>
      </c>
      <c r="Q10" s="102">
        <f t="shared" si="0"/>
        <v>5</v>
      </c>
      <c r="R10" s="102">
        <f t="shared" si="0"/>
        <v>22</v>
      </c>
      <c r="S10" s="300" t="s">
        <v>374</v>
      </c>
    </row>
    <row r="11" ht="13.5" thickTop="1"/>
    <row r="16" ht="12.75">
      <c r="H16" s="13"/>
    </row>
  </sheetData>
  <sheetProtection/>
  <mergeCells count="21">
    <mergeCell ref="F4:G4"/>
    <mergeCell ref="L4:M4"/>
    <mergeCell ref="A1:S1"/>
    <mergeCell ref="A2:S2"/>
    <mergeCell ref="S4:S7"/>
    <mergeCell ref="B5:C5"/>
    <mergeCell ref="D5:E5"/>
    <mergeCell ref="A3:R3"/>
    <mergeCell ref="L5:M5"/>
    <mergeCell ref="J5:K5"/>
    <mergeCell ref="J4:K4"/>
    <mergeCell ref="A4:A7"/>
    <mergeCell ref="N4:O4"/>
    <mergeCell ref="H5:I5"/>
    <mergeCell ref="B4:C4"/>
    <mergeCell ref="P4:R4"/>
    <mergeCell ref="D4:E4"/>
    <mergeCell ref="N5:O5"/>
    <mergeCell ref="F5:G5"/>
    <mergeCell ref="H4:I4"/>
    <mergeCell ref="P5:R5"/>
  </mergeCells>
  <printOptions horizontalCentered="1"/>
  <pageMargins left="1" right="1" top="1.5" bottom="1" header="1.5" footer="1"/>
  <pageSetup horizontalDpi="600" verticalDpi="600" orientation="landscape" paperSize="9" r:id="rId1"/>
  <headerFooter alignWithMargins="0">
    <oddFooter>&amp;C&amp;12 42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"/>
  <sheetViews>
    <sheetView rightToLeft="1" view="pageBreakPreview" zoomScale="75" zoomScaleNormal="75" zoomScaleSheetLayoutView="75" zoomScalePageLayoutView="0" workbookViewId="0" topLeftCell="B1">
      <selection activeCell="A30" sqref="A30"/>
    </sheetView>
  </sheetViews>
  <sheetFormatPr defaultColWidth="9.140625" defaultRowHeight="12.75"/>
  <cols>
    <col min="1" max="1" width="10.00390625" style="1" customWidth="1"/>
    <col min="2" max="16" width="8.57421875" style="1" customWidth="1"/>
    <col min="17" max="17" width="14.140625" style="13" customWidth="1"/>
    <col min="18" max="16384" width="9.140625" style="13" customWidth="1"/>
  </cols>
  <sheetData>
    <row r="1" spans="1:17" s="1" customFormat="1" ht="26.25" customHeight="1">
      <c r="A1" s="703" t="s">
        <v>287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</row>
    <row r="2" spans="1:17" ht="34.5" customHeight="1">
      <c r="A2" s="704" t="s">
        <v>603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</row>
    <row r="3" spans="1:17" ht="34.5" customHeight="1" thickBot="1">
      <c r="A3" s="324" t="s">
        <v>342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705" t="s">
        <v>506</v>
      </c>
      <c r="Q3" s="705"/>
    </row>
    <row r="4" spans="1:17" ht="27.75" customHeight="1" thickTop="1">
      <c r="A4" s="688" t="s">
        <v>1</v>
      </c>
      <c r="B4" s="706" t="s">
        <v>22</v>
      </c>
      <c r="C4" s="706"/>
      <c r="D4" s="706" t="s">
        <v>3</v>
      </c>
      <c r="E4" s="706"/>
      <c r="F4" s="706" t="s">
        <v>4</v>
      </c>
      <c r="G4" s="706"/>
      <c r="H4" s="706" t="s">
        <v>5</v>
      </c>
      <c r="I4" s="706"/>
      <c r="J4" s="706" t="s">
        <v>6</v>
      </c>
      <c r="K4" s="706"/>
      <c r="L4" s="707" t="s">
        <v>7</v>
      </c>
      <c r="M4" s="707"/>
      <c r="N4" s="706" t="s">
        <v>0</v>
      </c>
      <c r="O4" s="706"/>
      <c r="P4" s="706"/>
      <c r="Q4" s="699" t="s">
        <v>360</v>
      </c>
    </row>
    <row r="5" spans="1:17" ht="24" customHeight="1">
      <c r="A5" s="691"/>
      <c r="B5" s="586" t="s">
        <v>405</v>
      </c>
      <c r="C5" s="586"/>
      <c r="D5" s="586" t="s">
        <v>406</v>
      </c>
      <c r="E5" s="586"/>
      <c r="F5" s="586" t="s">
        <v>407</v>
      </c>
      <c r="G5" s="586"/>
      <c r="H5" s="586" t="s">
        <v>408</v>
      </c>
      <c r="I5" s="586"/>
      <c r="J5" s="586" t="s">
        <v>409</v>
      </c>
      <c r="K5" s="586"/>
      <c r="L5" s="457" t="s">
        <v>455</v>
      </c>
      <c r="M5" s="457"/>
      <c r="N5" s="457" t="s">
        <v>374</v>
      </c>
      <c r="O5" s="457"/>
      <c r="P5" s="457"/>
      <c r="Q5" s="700"/>
    </row>
    <row r="6" spans="1:17" ht="25.5" customHeight="1">
      <c r="A6" s="691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196" t="s">
        <v>0</v>
      </c>
      <c r="Q6" s="700"/>
    </row>
    <row r="7" spans="1:17" ht="25.5" customHeight="1" thickBot="1">
      <c r="A7" s="692"/>
      <c r="B7" s="321" t="s">
        <v>392</v>
      </c>
      <c r="C7" s="321" t="s">
        <v>393</v>
      </c>
      <c r="D7" s="321" t="s">
        <v>392</v>
      </c>
      <c r="E7" s="321" t="s">
        <v>393</v>
      </c>
      <c r="F7" s="321" t="s">
        <v>392</v>
      </c>
      <c r="G7" s="321" t="s">
        <v>393</v>
      </c>
      <c r="H7" s="321" t="s">
        <v>392</v>
      </c>
      <c r="I7" s="321" t="s">
        <v>393</v>
      </c>
      <c r="J7" s="321" t="s">
        <v>392</v>
      </c>
      <c r="K7" s="321" t="s">
        <v>393</v>
      </c>
      <c r="L7" s="321" t="s">
        <v>392</v>
      </c>
      <c r="M7" s="321" t="s">
        <v>393</v>
      </c>
      <c r="N7" s="321" t="s">
        <v>392</v>
      </c>
      <c r="O7" s="321" t="s">
        <v>393</v>
      </c>
      <c r="P7" s="323" t="s">
        <v>394</v>
      </c>
      <c r="Q7" s="701"/>
    </row>
    <row r="8" spans="1:17" ht="36" customHeight="1" thickTop="1">
      <c r="A8" s="204" t="s">
        <v>25</v>
      </c>
      <c r="B8" s="208">
        <v>10</v>
      </c>
      <c r="C8" s="208">
        <v>41</v>
      </c>
      <c r="D8" s="427">
        <v>1</v>
      </c>
      <c r="E8" s="427">
        <v>3</v>
      </c>
      <c r="F8" s="427">
        <v>0</v>
      </c>
      <c r="G8" s="427">
        <v>3</v>
      </c>
      <c r="H8" s="427">
        <v>2</v>
      </c>
      <c r="I8" s="427">
        <v>1</v>
      </c>
      <c r="J8" s="427">
        <v>4</v>
      </c>
      <c r="K8" s="427">
        <v>9</v>
      </c>
      <c r="L8" s="427">
        <v>0</v>
      </c>
      <c r="M8" s="427">
        <v>0</v>
      </c>
      <c r="N8" s="208">
        <f>SUM(L8,J8,H8,F8,D8,B8)</f>
        <v>17</v>
      </c>
      <c r="O8" s="208">
        <f>SUM(M8,K8,I8,G8,E8,C8)</f>
        <v>57</v>
      </c>
      <c r="P8" s="208">
        <f>SUM(N8:O8)</f>
        <v>74</v>
      </c>
      <c r="Q8" s="225" t="s">
        <v>364</v>
      </c>
    </row>
    <row r="9" spans="1:17" ht="36" customHeight="1" thickBot="1">
      <c r="A9" s="205" t="s">
        <v>27</v>
      </c>
      <c r="B9" s="209">
        <v>38</v>
      </c>
      <c r="C9" s="209">
        <v>7</v>
      </c>
      <c r="D9" s="428">
        <v>0</v>
      </c>
      <c r="E9" s="428">
        <v>0</v>
      </c>
      <c r="F9" s="428">
        <v>1</v>
      </c>
      <c r="G9" s="428">
        <v>0</v>
      </c>
      <c r="H9" s="428">
        <v>0</v>
      </c>
      <c r="I9" s="428">
        <v>0</v>
      </c>
      <c r="J9" s="428">
        <v>5</v>
      </c>
      <c r="K9" s="428">
        <v>1</v>
      </c>
      <c r="L9" s="428">
        <v>0</v>
      </c>
      <c r="M9" s="428">
        <v>0</v>
      </c>
      <c r="N9" s="209">
        <f>SUM(L9,J9,H9,F9,D9,B9)</f>
        <v>44</v>
      </c>
      <c r="O9" s="209">
        <f>SUM(M9,K9,I9,G9,E9,C9)</f>
        <v>8</v>
      </c>
      <c r="P9" s="209">
        <f>SUM(N9:O9)</f>
        <v>52</v>
      </c>
      <c r="Q9" s="301" t="s">
        <v>490</v>
      </c>
    </row>
    <row r="10" spans="1:17" ht="33.75" customHeight="1" thickBot="1" thickTop="1">
      <c r="A10" s="199" t="s">
        <v>0</v>
      </c>
      <c r="B10" s="207">
        <f>SUM(B8:B9)</f>
        <v>48</v>
      </c>
      <c r="C10" s="207">
        <f aca="true" t="shared" si="0" ref="C10:P10">SUM(C8:C9)</f>
        <v>48</v>
      </c>
      <c r="D10" s="429">
        <f t="shared" si="0"/>
        <v>1</v>
      </c>
      <c r="E10" s="429">
        <f t="shared" si="0"/>
        <v>3</v>
      </c>
      <c r="F10" s="429">
        <f t="shared" si="0"/>
        <v>1</v>
      </c>
      <c r="G10" s="429">
        <f t="shared" si="0"/>
        <v>3</v>
      </c>
      <c r="H10" s="429">
        <f t="shared" si="0"/>
        <v>2</v>
      </c>
      <c r="I10" s="429">
        <f t="shared" si="0"/>
        <v>1</v>
      </c>
      <c r="J10" s="429">
        <f t="shared" si="0"/>
        <v>9</v>
      </c>
      <c r="K10" s="429">
        <f t="shared" si="0"/>
        <v>10</v>
      </c>
      <c r="L10" s="429">
        <f t="shared" si="0"/>
        <v>0</v>
      </c>
      <c r="M10" s="429">
        <f t="shared" si="0"/>
        <v>0</v>
      </c>
      <c r="N10" s="207">
        <f t="shared" si="0"/>
        <v>61</v>
      </c>
      <c r="O10" s="207">
        <f t="shared" si="0"/>
        <v>65</v>
      </c>
      <c r="P10" s="207">
        <f t="shared" si="0"/>
        <v>126</v>
      </c>
      <c r="Q10" s="300" t="s">
        <v>374</v>
      </c>
    </row>
    <row r="11" spans="14:15" ht="15.75" thickTop="1">
      <c r="N11" s="43"/>
      <c r="O11" s="44"/>
    </row>
    <row r="17" spans="7:9" ht="18">
      <c r="G17" s="53"/>
      <c r="I17" s="53"/>
    </row>
  </sheetData>
  <sheetProtection/>
  <mergeCells count="19">
    <mergeCell ref="A4:A7"/>
    <mergeCell ref="Q4:Q7"/>
    <mergeCell ref="B4:C4"/>
    <mergeCell ref="D4:E4"/>
    <mergeCell ref="F4:G4"/>
    <mergeCell ref="H4:I4"/>
    <mergeCell ref="J4:K4"/>
    <mergeCell ref="N5:P5"/>
    <mergeCell ref="L4:M4"/>
    <mergeCell ref="A1:Q1"/>
    <mergeCell ref="A2:Q2"/>
    <mergeCell ref="P3:Q3"/>
    <mergeCell ref="B5:C5"/>
    <mergeCell ref="D5:E5"/>
    <mergeCell ref="F5:G5"/>
    <mergeCell ref="H5:I5"/>
    <mergeCell ref="J5:K5"/>
    <mergeCell ref="L5:M5"/>
    <mergeCell ref="N4:P4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&amp;C&amp;12 43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12"/>
  <sheetViews>
    <sheetView rightToLeft="1" view="pageBreakPreview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10.28125" style="0" customWidth="1"/>
    <col min="2" max="3" width="8.28125" style="0" customWidth="1"/>
    <col min="4" max="6" width="7.57421875" style="0" customWidth="1"/>
    <col min="7" max="13" width="8.28125" style="0" customWidth="1"/>
    <col min="14" max="16" width="9.8515625" style="0" customWidth="1"/>
    <col min="17" max="17" width="11.140625" style="0" customWidth="1"/>
  </cols>
  <sheetData>
    <row r="1" spans="1:18" ht="26.25" customHeight="1">
      <c r="A1" s="709" t="s">
        <v>288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4"/>
    </row>
    <row r="2" spans="1:18" ht="26.25" customHeight="1">
      <c r="A2" s="711" t="s">
        <v>624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26"/>
    </row>
    <row r="3" spans="1:18" ht="26.25" customHeight="1" thickBot="1">
      <c r="A3" s="324" t="s">
        <v>343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712" t="s">
        <v>625</v>
      </c>
      <c r="Q3" s="712"/>
      <c r="R3" s="26"/>
    </row>
    <row r="4" spans="1:17" ht="24.75" customHeight="1" thickTop="1">
      <c r="A4" s="708" t="s">
        <v>61</v>
      </c>
      <c r="B4" s="713" t="s">
        <v>22</v>
      </c>
      <c r="C4" s="713"/>
      <c r="D4" s="710" t="s">
        <v>3</v>
      </c>
      <c r="E4" s="710"/>
      <c r="F4" s="710" t="s">
        <v>4</v>
      </c>
      <c r="G4" s="710"/>
      <c r="H4" s="710" t="s">
        <v>5</v>
      </c>
      <c r="I4" s="710"/>
      <c r="J4" s="710" t="s">
        <v>6</v>
      </c>
      <c r="K4" s="710"/>
      <c r="L4" s="710" t="s">
        <v>7</v>
      </c>
      <c r="M4" s="710"/>
      <c r="N4" s="710" t="s">
        <v>8</v>
      </c>
      <c r="O4" s="710"/>
      <c r="P4" s="710"/>
      <c r="Q4" s="699" t="s">
        <v>360</v>
      </c>
    </row>
    <row r="5" spans="1:17" ht="24.75" customHeight="1">
      <c r="A5" s="709"/>
      <c r="B5" s="586" t="s">
        <v>405</v>
      </c>
      <c r="C5" s="586"/>
      <c r="D5" s="586" t="s">
        <v>406</v>
      </c>
      <c r="E5" s="586"/>
      <c r="F5" s="586" t="s">
        <v>407</v>
      </c>
      <c r="G5" s="586"/>
      <c r="H5" s="586" t="s">
        <v>408</v>
      </c>
      <c r="I5" s="586"/>
      <c r="J5" s="586" t="s">
        <v>409</v>
      </c>
      <c r="K5" s="586"/>
      <c r="L5" s="457" t="s">
        <v>455</v>
      </c>
      <c r="M5" s="457"/>
      <c r="N5" s="457" t="s">
        <v>374</v>
      </c>
      <c r="O5" s="457"/>
      <c r="P5" s="457"/>
      <c r="Q5" s="700"/>
    </row>
    <row r="6" spans="1:17" ht="25.5" customHeight="1">
      <c r="A6" s="709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195" t="s">
        <v>0</v>
      </c>
      <c r="Q6" s="700"/>
    </row>
    <row r="7" spans="1:17" ht="25.5" customHeight="1" thickBot="1">
      <c r="A7" s="709"/>
      <c r="B7" s="321" t="s">
        <v>392</v>
      </c>
      <c r="C7" s="321" t="s">
        <v>393</v>
      </c>
      <c r="D7" s="321" t="s">
        <v>392</v>
      </c>
      <c r="E7" s="321" t="s">
        <v>393</v>
      </c>
      <c r="F7" s="321" t="s">
        <v>392</v>
      </c>
      <c r="G7" s="321" t="s">
        <v>393</v>
      </c>
      <c r="H7" s="321" t="s">
        <v>392</v>
      </c>
      <c r="I7" s="321" t="s">
        <v>393</v>
      </c>
      <c r="J7" s="321" t="s">
        <v>392</v>
      </c>
      <c r="K7" s="321" t="s">
        <v>393</v>
      </c>
      <c r="L7" s="321" t="s">
        <v>392</v>
      </c>
      <c r="M7" s="321" t="s">
        <v>393</v>
      </c>
      <c r="N7" s="321" t="s">
        <v>392</v>
      </c>
      <c r="O7" s="321" t="s">
        <v>393</v>
      </c>
      <c r="P7" s="323" t="s">
        <v>394</v>
      </c>
      <c r="Q7" s="701"/>
    </row>
    <row r="8" spans="1:17" ht="30.75" customHeight="1" thickTop="1">
      <c r="A8" s="211" t="s">
        <v>25</v>
      </c>
      <c r="B8" s="103">
        <v>10</v>
      </c>
      <c r="C8" s="103">
        <v>41</v>
      </c>
      <c r="D8" s="103">
        <v>1</v>
      </c>
      <c r="E8" s="103">
        <v>3</v>
      </c>
      <c r="F8" s="103">
        <v>0</v>
      </c>
      <c r="G8" s="103">
        <v>3</v>
      </c>
      <c r="H8" s="103">
        <v>2</v>
      </c>
      <c r="I8" s="103">
        <v>1</v>
      </c>
      <c r="J8" s="103">
        <v>6</v>
      </c>
      <c r="K8" s="103">
        <v>9</v>
      </c>
      <c r="L8" s="103">
        <v>0</v>
      </c>
      <c r="M8" s="103">
        <v>0</v>
      </c>
      <c r="N8" s="103">
        <f>SUM(L8,J8,H8,F8,D8,B8)</f>
        <v>19</v>
      </c>
      <c r="O8" s="103">
        <f>SUM(M8,K8,I8,G8,E8,C8)</f>
        <v>57</v>
      </c>
      <c r="P8" s="103">
        <f>SUM(N8:O8)</f>
        <v>76</v>
      </c>
      <c r="Q8" s="351" t="s">
        <v>364</v>
      </c>
    </row>
    <row r="9" spans="1:17" ht="30.75" customHeight="1" thickBot="1">
      <c r="A9" s="212" t="s">
        <v>27</v>
      </c>
      <c r="B9" s="105">
        <v>38</v>
      </c>
      <c r="C9" s="105">
        <v>7</v>
      </c>
      <c r="D9" s="105">
        <v>0</v>
      </c>
      <c r="E9" s="105">
        <v>0</v>
      </c>
      <c r="F9" s="105">
        <v>1</v>
      </c>
      <c r="G9" s="105">
        <v>0</v>
      </c>
      <c r="H9" s="105">
        <v>0</v>
      </c>
      <c r="I9" s="105">
        <v>0</v>
      </c>
      <c r="J9" s="105">
        <v>5</v>
      </c>
      <c r="K9" s="105">
        <v>1</v>
      </c>
      <c r="L9" s="105">
        <v>0</v>
      </c>
      <c r="M9" s="105">
        <v>0</v>
      </c>
      <c r="N9" s="105">
        <f>SUM(L9,J9,H9,F9,D9,B9)</f>
        <v>44</v>
      </c>
      <c r="O9" s="105">
        <f>SUM(M9,K9,I9,G9,E9,C9)</f>
        <v>8</v>
      </c>
      <c r="P9" s="105">
        <f>SUM(N9:O9)</f>
        <v>52</v>
      </c>
      <c r="Q9" s="348" t="s">
        <v>490</v>
      </c>
    </row>
    <row r="10" spans="1:17" ht="30.75" customHeight="1" thickBot="1" thickTop="1">
      <c r="A10" s="210" t="s">
        <v>0</v>
      </c>
      <c r="B10" s="102">
        <f>SUM(B8:B9)</f>
        <v>48</v>
      </c>
      <c r="C10" s="102">
        <f aca="true" t="shared" si="0" ref="C10:P10">SUM(C8:C9)</f>
        <v>48</v>
      </c>
      <c r="D10" s="102">
        <f t="shared" si="0"/>
        <v>1</v>
      </c>
      <c r="E10" s="102">
        <f t="shared" si="0"/>
        <v>3</v>
      </c>
      <c r="F10" s="102">
        <f t="shared" si="0"/>
        <v>1</v>
      </c>
      <c r="G10" s="102">
        <f t="shared" si="0"/>
        <v>3</v>
      </c>
      <c r="H10" s="102">
        <f t="shared" si="0"/>
        <v>2</v>
      </c>
      <c r="I10" s="102">
        <f t="shared" si="0"/>
        <v>1</v>
      </c>
      <c r="J10" s="102">
        <f t="shared" si="0"/>
        <v>11</v>
      </c>
      <c r="K10" s="102">
        <f t="shared" si="0"/>
        <v>10</v>
      </c>
      <c r="L10" s="102">
        <f t="shared" si="0"/>
        <v>0</v>
      </c>
      <c r="M10" s="102">
        <f t="shared" si="0"/>
        <v>0</v>
      </c>
      <c r="N10" s="102">
        <f t="shared" si="0"/>
        <v>63</v>
      </c>
      <c r="O10" s="102">
        <f t="shared" si="0"/>
        <v>65</v>
      </c>
      <c r="P10" s="102">
        <f t="shared" si="0"/>
        <v>128</v>
      </c>
      <c r="Q10" s="352" t="s">
        <v>374</v>
      </c>
    </row>
    <row r="11" spans="1:16" ht="13.5" thickTop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</sheetData>
  <sheetProtection/>
  <mergeCells count="19">
    <mergeCell ref="A1:Q1"/>
    <mergeCell ref="A2:Q2"/>
    <mergeCell ref="P3:Q3"/>
    <mergeCell ref="B4:C4"/>
    <mergeCell ref="D4:E4"/>
    <mergeCell ref="F4:G4"/>
    <mergeCell ref="H4:I4"/>
    <mergeCell ref="J4:K4"/>
    <mergeCell ref="L4:M4"/>
    <mergeCell ref="N5:P5"/>
    <mergeCell ref="A4:A7"/>
    <mergeCell ref="Q4:Q7"/>
    <mergeCell ref="B5:C5"/>
    <mergeCell ref="D5:E5"/>
    <mergeCell ref="F5:G5"/>
    <mergeCell ref="H5:I5"/>
    <mergeCell ref="J5:K5"/>
    <mergeCell ref="L5:M5"/>
    <mergeCell ref="N4:P4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44&amp;10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23"/>
  <sheetViews>
    <sheetView rightToLeft="1" view="pageBreakPreview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14.28125" style="0" customWidth="1"/>
    <col min="2" max="3" width="11.7109375" style="0" customWidth="1"/>
    <col min="4" max="4" width="13.8515625" style="0" customWidth="1"/>
    <col min="5" max="7" width="11.7109375" style="0" customWidth="1"/>
    <col min="8" max="8" width="10.00390625" style="0" customWidth="1"/>
    <col min="9" max="9" width="10.57421875" style="0" customWidth="1"/>
    <col min="10" max="11" width="11.7109375" style="0" customWidth="1"/>
    <col min="12" max="12" width="17.7109375" style="0" customWidth="1"/>
  </cols>
  <sheetData>
    <row r="1" spans="1:12" s="1" customFormat="1" ht="19.5" customHeight="1">
      <c r="A1" s="474" t="s">
        <v>289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 ht="30.75" customHeight="1">
      <c r="A2" s="528" t="s">
        <v>604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3" spans="1:12" ht="24.75" customHeight="1" thickBot="1">
      <c r="A3" s="481" t="s">
        <v>344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305" t="s">
        <v>507</v>
      </c>
    </row>
    <row r="4" spans="1:12" ht="21" customHeight="1" thickTop="1">
      <c r="A4" s="530" t="s">
        <v>61</v>
      </c>
      <c r="B4" s="444" t="s">
        <v>65</v>
      </c>
      <c r="C4" s="529" t="s">
        <v>158</v>
      </c>
      <c r="D4" s="529"/>
      <c r="E4" s="529"/>
      <c r="F4" s="529" t="s">
        <v>159</v>
      </c>
      <c r="G4" s="529"/>
      <c r="H4" s="529"/>
      <c r="I4" s="529" t="s">
        <v>248</v>
      </c>
      <c r="J4" s="529"/>
      <c r="K4" s="529"/>
      <c r="L4" s="715" t="s">
        <v>360</v>
      </c>
    </row>
    <row r="5" spans="1:12" ht="21" customHeight="1">
      <c r="A5" s="532"/>
      <c r="B5" s="430" t="s">
        <v>508</v>
      </c>
      <c r="C5" s="680" t="s">
        <v>509</v>
      </c>
      <c r="D5" s="680"/>
      <c r="E5" s="680"/>
      <c r="F5" s="680" t="s">
        <v>491</v>
      </c>
      <c r="G5" s="680"/>
      <c r="H5" s="680"/>
      <c r="I5" s="680" t="s">
        <v>492</v>
      </c>
      <c r="J5" s="680"/>
      <c r="K5" s="680"/>
      <c r="L5" s="716"/>
    </row>
    <row r="6" spans="1:12" ht="19.5" customHeight="1" thickBot="1">
      <c r="A6" s="666"/>
      <c r="B6" s="183"/>
      <c r="C6" s="310" t="s">
        <v>392</v>
      </c>
      <c r="D6" s="310" t="s">
        <v>393</v>
      </c>
      <c r="E6" s="310" t="s">
        <v>394</v>
      </c>
      <c r="F6" s="310" t="s">
        <v>392</v>
      </c>
      <c r="G6" s="310" t="s">
        <v>393</v>
      </c>
      <c r="H6" s="310" t="s">
        <v>394</v>
      </c>
      <c r="I6" s="310" t="s">
        <v>392</v>
      </c>
      <c r="J6" s="310" t="s">
        <v>393</v>
      </c>
      <c r="K6" s="310" t="s">
        <v>394</v>
      </c>
      <c r="L6" s="717"/>
    </row>
    <row r="7" spans="1:12" ht="19.5" customHeight="1" thickBot="1" thickTop="1">
      <c r="A7" s="235" t="s">
        <v>354</v>
      </c>
      <c r="B7" s="131">
        <v>5</v>
      </c>
      <c r="C7" s="131" t="s">
        <v>303</v>
      </c>
      <c r="D7" s="131" t="s">
        <v>303</v>
      </c>
      <c r="E7" s="131" t="s">
        <v>303</v>
      </c>
      <c r="F7" s="131" t="s">
        <v>303</v>
      </c>
      <c r="G7" s="131" t="s">
        <v>303</v>
      </c>
      <c r="H7" s="131" t="s">
        <v>303</v>
      </c>
      <c r="I7" s="131" t="s">
        <v>303</v>
      </c>
      <c r="J7" s="131" t="s">
        <v>303</v>
      </c>
      <c r="K7" s="131" t="s">
        <v>303</v>
      </c>
      <c r="L7" s="333" t="s">
        <v>361</v>
      </c>
    </row>
    <row r="8" spans="1:12" ht="19.5" customHeight="1" thickTop="1">
      <c r="A8" s="234" t="s">
        <v>311</v>
      </c>
      <c r="B8" s="133">
        <v>1</v>
      </c>
      <c r="C8" s="133" t="s">
        <v>303</v>
      </c>
      <c r="D8" s="133" t="s">
        <v>303</v>
      </c>
      <c r="E8" s="133" t="s">
        <v>303</v>
      </c>
      <c r="F8" s="133" t="s">
        <v>303</v>
      </c>
      <c r="G8" s="133" t="s">
        <v>303</v>
      </c>
      <c r="H8" s="133" t="s">
        <v>303</v>
      </c>
      <c r="I8" s="133" t="s">
        <v>303</v>
      </c>
      <c r="J8" s="133" t="s">
        <v>303</v>
      </c>
      <c r="K8" s="133" t="s">
        <v>303</v>
      </c>
      <c r="L8" s="275" t="s">
        <v>701</v>
      </c>
    </row>
    <row r="9" spans="1:12" ht="19.5" customHeight="1">
      <c r="A9" s="234" t="s">
        <v>24</v>
      </c>
      <c r="B9" s="133">
        <v>3</v>
      </c>
      <c r="C9" s="133">
        <v>69</v>
      </c>
      <c r="D9" s="133">
        <v>33</v>
      </c>
      <c r="E9" s="133">
        <f aca="true" t="shared" si="0" ref="E9:E21">SUM(C9:D9)</f>
        <v>102</v>
      </c>
      <c r="F9" s="133">
        <v>18</v>
      </c>
      <c r="G9" s="133">
        <v>5</v>
      </c>
      <c r="H9" s="133">
        <f aca="true" t="shared" si="1" ref="H9:H21">SUM(F9:G9)</f>
        <v>23</v>
      </c>
      <c r="I9" s="133">
        <v>11</v>
      </c>
      <c r="J9" s="133">
        <v>24</v>
      </c>
      <c r="K9" s="133">
        <f aca="true" t="shared" si="2" ref="K9:K21">SUM(I9:J9)</f>
        <v>35</v>
      </c>
      <c r="L9" s="297" t="s">
        <v>362</v>
      </c>
    </row>
    <row r="10" spans="1:12" ht="19.5" customHeight="1">
      <c r="A10" s="234" t="s">
        <v>35</v>
      </c>
      <c r="B10" s="133">
        <v>1</v>
      </c>
      <c r="C10" s="133">
        <v>38</v>
      </c>
      <c r="D10" s="133">
        <v>25</v>
      </c>
      <c r="E10" s="133">
        <f t="shared" si="0"/>
        <v>63</v>
      </c>
      <c r="F10" s="133">
        <v>8</v>
      </c>
      <c r="G10" s="133">
        <v>4</v>
      </c>
      <c r="H10" s="133">
        <f t="shared" si="1"/>
        <v>12</v>
      </c>
      <c r="I10" s="133">
        <v>4</v>
      </c>
      <c r="J10" s="133">
        <v>17</v>
      </c>
      <c r="K10" s="133">
        <f t="shared" si="2"/>
        <v>21</v>
      </c>
      <c r="L10" s="297" t="s">
        <v>363</v>
      </c>
    </row>
    <row r="11" spans="1:12" ht="19.5" customHeight="1">
      <c r="A11" s="234" t="s">
        <v>25</v>
      </c>
      <c r="B11" s="133">
        <v>24</v>
      </c>
      <c r="C11" s="133">
        <v>1073</v>
      </c>
      <c r="D11" s="133">
        <v>598</v>
      </c>
      <c r="E11" s="133">
        <f t="shared" si="0"/>
        <v>1671</v>
      </c>
      <c r="F11" s="133">
        <v>189</v>
      </c>
      <c r="G11" s="133">
        <v>173</v>
      </c>
      <c r="H11" s="133">
        <f t="shared" si="1"/>
        <v>362</v>
      </c>
      <c r="I11" s="133">
        <v>451</v>
      </c>
      <c r="J11" s="133">
        <v>527</v>
      </c>
      <c r="K11" s="133">
        <f t="shared" si="2"/>
        <v>978</v>
      </c>
      <c r="L11" s="297" t="s">
        <v>364</v>
      </c>
    </row>
    <row r="12" spans="1:12" ht="19.5" customHeight="1">
      <c r="A12" s="234" t="s">
        <v>355</v>
      </c>
      <c r="B12" s="133">
        <v>3</v>
      </c>
      <c r="C12" s="133" t="s">
        <v>303</v>
      </c>
      <c r="D12" s="133" t="s">
        <v>303</v>
      </c>
      <c r="E12" s="133" t="s">
        <v>303</v>
      </c>
      <c r="F12" s="133" t="s">
        <v>303</v>
      </c>
      <c r="G12" s="133" t="s">
        <v>303</v>
      </c>
      <c r="H12" s="133" t="s">
        <v>303</v>
      </c>
      <c r="I12" s="133" t="s">
        <v>303</v>
      </c>
      <c r="J12" s="133" t="s">
        <v>303</v>
      </c>
      <c r="K12" s="133" t="s">
        <v>303</v>
      </c>
      <c r="L12" s="297" t="s">
        <v>365</v>
      </c>
    </row>
    <row r="13" spans="1:12" ht="19.5" customHeight="1">
      <c r="A13" s="234" t="s">
        <v>26</v>
      </c>
      <c r="B13" s="133">
        <v>2</v>
      </c>
      <c r="C13" s="133">
        <v>67</v>
      </c>
      <c r="D13" s="133">
        <v>28</v>
      </c>
      <c r="E13" s="133">
        <f t="shared" si="0"/>
        <v>95</v>
      </c>
      <c r="F13" s="133">
        <v>12</v>
      </c>
      <c r="G13" s="133">
        <v>7</v>
      </c>
      <c r="H13" s="133">
        <f t="shared" si="1"/>
        <v>19</v>
      </c>
      <c r="I13" s="133">
        <v>10</v>
      </c>
      <c r="J13" s="133">
        <v>47</v>
      </c>
      <c r="K13" s="133">
        <f t="shared" si="2"/>
        <v>57</v>
      </c>
      <c r="L13" s="297" t="s">
        <v>366</v>
      </c>
    </row>
    <row r="14" spans="1:12" ht="19.5" customHeight="1">
      <c r="A14" s="234" t="s">
        <v>27</v>
      </c>
      <c r="B14" s="133">
        <v>2</v>
      </c>
      <c r="C14" s="133">
        <v>64</v>
      </c>
      <c r="D14" s="133">
        <v>54</v>
      </c>
      <c r="E14" s="133">
        <f t="shared" si="0"/>
        <v>118</v>
      </c>
      <c r="F14" s="133">
        <v>15</v>
      </c>
      <c r="G14" s="133">
        <v>8</v>
      </c>
      <c r="H14" s="133">
        <f t="shared" si="1"/>
        <v>23</v>
      </c>
      <c r="I14" s="133">
        <v>19</v>
      </c>
      <c r="J14" s="133">
        <v>36</v>
      </c>
      <c r="K14" s="133">
        <f t="shared" si="2"/>
        <v>55</v>
      </c>
      <c r="L14" s="297" t="s">
        <v>367</v>
      </c>
    </row>
    <row r="15" spans="1:12" ht="19.5" customHeight="1">
      <c r="A15" s="234" t="s">
        <v>28</v>
      </c>
      <c r="B15" s="133">
        <v>4</v>
      </c>
      <c r="C15" s="133">
        <v>130</v>
      </c>
      <c r="D15" s="133">
        <v>81</v>
      </c>
      <c r="E15" s="133">
        <f t="shared" si="0"/>
        <v>211</v>
      </c>
      <c r="F15" s="133">
        <v>42</v>
      </c>
      <c r="G15" s="133">
        <v>27</v>
      </c>
      <c r="H15" s="133">
        <f t="shared" si="1"/>
        <v>69</v>
      </c>
      <c r="I15" s="133">
        <v>24</v>
      </c>
      <c r="J15" s="133">
        <v>51</v>
      </c>
      <c r="K15" s="133">
        <f t="shared" si="2"/>
        <v>75</v>
      </c>
      <c r="L15" s="297" t="s">
        <v>368</v>
      </c>
    </row>
    <row r="16" spans="1:12" ht="19.5" customHeight="1">
      <c r="A16" s="99" t="s">
        <v>17</v>
      </c>
      <c r="B16" s="133">
        <v>3</v>
      </c>
      <c r="C16" s="133">
        <v>102</v>
      </c>
      <c r="D16" s="133">
        <v>51</v>
      </c>
      <c r="E16" s="133">
        <f t="shared" si="0"/>
        <v>153</v>
      </c>
      <c r="F16" s="133">
        <v>21</v>
      </c>
      <c r="G16" s="133">
        <v>10</v>
      </c>
      <c r="H16" s="133">
        <f t="shared" si="1"/>
        <v>31</v>
      </c>
      <c r="I16" s="133">
        <v>29</v>
      </c>
      <c r="J16" s="133">
        <v>44</v>
      </c>
      <c r="K16" s="133">
        <f t="shared" si="2"/>
        <v>73</v>
      </c>
      <c r="L16" s="107" t="s">
        <v>369</v>
      </c>
    </row>
    <row r="17" spans="1:12" ht="19.5" customHeight="1">
      <c r="A17" s="234" t="s">
        <v>18</v>
      </c>
      <c r="B17" s="133">
        <v>4</v>
      </c>
      <c r="C17" s="133">
        <v>79</v>
      </c>
      <c r="D17" s="133">
        <v>53</v>
      </c>
      <c r="E17" s="133">
        <f t="shared" si="0"/>
        <v>132</v>
      </c>
      <c r="F17" s="133">
        <v>15</v>
      </c>
      <c r="G17" s="133">
        <v>8</v>
      </c>
      <c r="H17" s="133">
        <f t="shared" si="1"/>
        <v>23</v>
      </c>
      <c r="I17" s="133">
        <v>15</v>
      </c>
      <c r="J17" s="133">
        <v>50</v>
      </c>
      <c r="K17" s="133">
        <f t="shared" si="2"/>
        <v>65</v>
      </c>
      <c r="L17" s="297" t="s">
        <v>370</v>
      </c>
    </row>
    <row r="18" spans="1:12" ht="19.5" customHeight="1">
      <c r="A18" s="234" t="s">
        <v>29</v>
      </c>
      <c r="B18" s="133">
        <v>1</v>
      </c>
      <c r="C18" s="133">
        <v>40</v>
      </c>
      <c r="D18" s="133">
        <v>23</v>
      </c>
      <c r="E18" s="133">
        <f t="shared" si="0"/>
        <v>63</v>
      </c>
      <c r="F18" s="133">
        <v>2</v>
      </c>
      <c r="G18" s="133">
        <v>5</v>
      </c>
      <c r="H18" s="133">
        <f t="shared" si="1"/>
        <v>7</v>
      </c>
      <c r="I18" s="133">
        <v>6</v>
      </c>
      <c r="J18" s="133">
        <v>13</v>
      </c>
      <c r="K18" s="133">
        <f t="shared" si="2"/>
        <v>19</v>
      </c>
      <c r="L18" s="297" t="s">
        <v>371</v>
      </c>
    </row>
    <row r="19" spans="1:12" ht="19.5" customHeight="1">
      <c r="A19" s="234" t="s">
        <v>30</v>
      </c>
      <c r="B19" s="133">
        <v>2</v>
      </c>
      <c r="C19" s="133">
        <v>59</v>
      </c>
      <c r="D19" s="133">
        <v>26</v>
      </c>
      <c r="E19" s="133">
        <f t="shared" si="0"/>
        <v>85</v>
      </c>
      <c r="F19" s="133">
        <v>38</v>
      </c>
      <c r="G19" s="133">
        <v>16</v>
      </c>
      <c r="H19" s="133">
        <f t="shared" si="1"/>
        <v>54</v>
      </c>
      <c r="I19" s="133">
        <v>18</v>
      </c>
      <c r="J19" s="133">
        <v>45</v>
      </c>
      <c r="K19" s="133">
        <f t="shared" si="2"/>
        <v>63</v>
      </c>
      <c r="L19" s="297" t="s">
        <v>372</v>
      </c>
    </row>
    <row r="20" spans="1:12" ht="19.5" customHeight="1">
      <c r="A20" s="234" t="s">
        <v>31</v>
      </c>
      <c r="B20" s="133">
        <v>1</v>
      </c>
      <c r="C20" s="133">
        <v>47</v>
      </c>
      <c r="D20" s="133">
        <v>31</v>
      </c>
      <c r="E20" s="133">
        <f t="shared" si="0"/>
        <v>78</v>
      </c>
      <c r="F20" s="133">
        <v>4</v>
      </c>
      <c r="G20" s="133">
        <v>4</v>
      </c>
      <c r="H20" s="133">
        <f t="shared" si="1"/>
        <v>8</v>
      </c>
      <c r="I20" s="133">
        <v>9</v>
      </c>
      <c r="J20" s="133">
        <v>24</v>
      </c>
      <c r="K20" s="133">
        <f t="shared" si="2"/>
        <v>33</v>
      </c>
      <c r="L20" s="297" t="s">
        <v>373</v>
      </c>
    </row>
    <row r="21" spans="1:12" ht="19.5" customHeight="1" thickBot="1">
      <c r="A21" s="66" t="s">
        <v>699</v>
      </c>
      <c r="B21" s="321">
        <v>5</v>
      </c>
      <c r="C21" s="321">
        <v>178</v>
      </c>
      <c r="D21" s="321">
        <v>147</v>
      </c>
      <c r="E21" s="321">
        <f t="shared" si="0"/>
        <v>325</v>
      </c>
      <c r="F21" s="321">
        <v>34</v>
      </c>
      <c r="G21" s="321">
        <v>20</v>
      </c>
      <c r="H21" s="321">
        <f t="shared" si="1"/>
        <v>54</v>
      </c>
      <c r="I21" s="321">
        <v>23</v>
      </c>
      <c r="J21" s="321">
        <v>67</v>
      </c>
      <c r="K21" s="321">
        <f t="shared" si="2"/>
        <v>90</v>
      </c>
      <c r="L21" s="276" t="s">
        <v>698</v>
      </c>
    </row>
    <row r="22" spans="1:12" ht="19.5" customHeight="1" thickBot="1" thickTop="1">
      <c r="A22" s="172" t="s">
        <v>0</v>
      </c>
      <c r="B22" s="242">
        <f>SUM(B7:B21)</f>
        <v>61</v>
      </c>
      <c r="C22" s="242">
        <f aca="true" t="shared" si="3" ref="C22:K22">SUM(C7:C21)</f>
        <v>1946</v>
      </c>
      <c r="D22" s="242">
        <f t="shared" si="3"/>
        <v>1150</v>
      </c>
      <c r="E22" s="242">
        <f t="shared" si="3"/>
        <v>3096</v>
      </c>
      <c r="F22" s="242">
        <f t="shared" si="3"/>
        <v>398</v>
      </c>
      <c r="G22" s="242">
        <f t="shared" si="3"/>
        <v>287</v>
      </c>
      <c r="H22" s="242">
        <f t="shared" si="3"/>
        <v>685</v>
      </c>
      <c r="I22" s="242">
        <f t="shared" si="3"/>
        <v>619</v>
      </c>
      <c r="J22" s="242">
        <f t="shared" si="3"/>
        <v>945</v>
      </c>
      <c r="K22" s="242">
        <f t="shared" si="3"/>
        <v>1564</v>
      </c>
      <c r="L22" s="253" t="s">
        <v>374</v>
      </c>
    </row>
    <row r="23" spans="1:5" ht="13.5" thickTop="1">
      <c r="A23" s="714" t="s">
        <v>697</v>
      </c>
      <c r="B23" s="714"/>
      <c r="C23" s="714"/>
      <c r="D23" s="714"/>
      <c r="E23" s="714"/>
    </row>
  </sheetData>
  <sheetProtection/>
  <mergeCells count="12">
    <mergeCell ref="A23:E23"/>
    <mergeCell ref="C5:E5"/>
    <mergeCell ref="F5:H5"/>
    <mergeCell ref="I5:K5"/>
    <mergeCell ref="A3:K3"/>
    <mergeCell ref="L4:L6"/>
    <mergeCell ref="C4:E4"/>
    <mergeCell ref="F4:H4"/>
    <mergeCell ref="I4:K4"/>
    <mergeCell ref="A4:A6"/>
    <mergeCell ref="A1:L1"/>
    <mergeCell ref="A2:L2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46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E25"/>
  <sheetViews>
    <sheetView rightToLeft="1" view="pageBreakPreview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14.140625" style="0" customWidth="1"/>
    <col min="2" max="3" width="5.8515625" style="0" customWidth="1"/>
    <col min="4" max="5" width="6.57421875" style="0" customWidth="1"/>
    <col min="6" max="10" width="6.28125" style="0" customWidth="1"/>
    <col min="11" max="11" width="6.8515625" style="0" customWidth="1"/>
    <col min="12" max="13" width="6.140625" style="0" customWidth="1"/>
    <col min="14" max="14" width="5.00390625" style="0" customWidth="1"/>
    <col min="15" max="16" width="6.28125" style="0" customWidth="1"/>
    <col min="17" max="18" width="5.57421875" style="0" customWidth="1"/>
    <col min="19" max="19" width="4.8515625" style="0" customWidth="1"/>
    <col min="20" max="20" width="5.421875" style="0" customWidth="1"/>
    <col min="21" max="21" width="5.00390625" style="0" customWidth="1"/>
    <col min="22" max="22" width="4.57421875" style="0" customWidth="1"/>
    <col min="23" max="23" width="5.00390625" style="0" customWidth="1"/>
    <col min="24" max="24" width="4.7109375" style="0" customWidth="1"/>
    <col min="25" max="25" width="4.8515625" style="0" customWidth="1"/>
    <col min="26" max="28" width="8.421875" style="0" customWidth="1"/>
    <col min="29" max="29" width="17.57421875" style="0" customWidth="1"/>
    <col min="30" max="31" width="3.7109375" style="0" customWidth="1"/>
    <col min="32" max="33" width="5.7109375" style="0" customWidth="1"/>
  </cols>
  <sheetData>
    <row r="1" spans="1:28" s="1" customFormat="1" ht="16.5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</row>
    <row r="2" spans="1:31" s="27" customFormat="1" ht="22.5" customHeight="1">
      <c r="A2" s="722" t="s">
        <v>290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18"/>
      <c r="AD2" s="18"/>
      <c r="AE2" s="18"/>
    </row>
    <row r="3" spans="1:31" s="27" customFormat="1" ht="22.5" customHeight="1">
      <c r="A3" s="477" t="s">
        <v>626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18"/>
      <c r="AE3" s="18"/>
    </row>
    <row r="4" spans="1:31" s="27" customFormat="1" ht="20.25" customHeight="1" thickBot="1">
      <c r="A4" s="325" t="s">
        <v>345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67"/>
      <c r="AC4" s="371" t="s">
        <v>627</v>
      </c>
      <c r="AD4" s="372"/>
      <c r="AE4" s="18"/>
    </row>
    <row r="5" spans="1:29" s="28" customFormat="1" ht="26.25" customHeight="1" thickTop="1">
      <c r="A5" s="694" t="s">
        <v>1</v>
      </c>
      <c r="B5" s="719" t="s">
        <v>49</v>
      </c>
      <c r="C5" s="719"/>
      <c r="D5" s="719" t="s">
        <v>50</v>
      </c>
      <c r="E5" s="719"/>
      <c r="F5" s="719" t="s">
        <v>51</v>
      </c>
      <c r="G5" s="719"/>
      <c r="H5" s="719" t="s">
        <v>52</v>
      </c>
      <c r="I5" s="719"/>
      <c r="J5" s="719" t="s">
        <v>53</v>
      </c>
      <c r="K5" s="719"/>
      <c r="L5" s="719" t="s">
        <v>54</v>
      </c>
      <c r="M5" s="719"/>
      <c r="N5" s="719" t="s">
        <v>55</v>
      </c>
      <c r="O5" s="719"/>
      <c r="P5" s="719" t="s">
        <v>56</v>
      </c>
      <c r="Q5" s="719"/>
      <c r="R5" s="719" t="s">
        <v>57</v>
      </c>
      <c r="S5" s="719"/>
      <c r="T5" s="719" t="s">
        <v>58</v>
      </c>
      <c r="U5" s="719"/>
      <c r="V5" s="719" t="s">
        <v>59</v>
      </c>
      <c r="W5" s="719"/>
      <c r="X5" s="718" t="s">
        <v>160</v>
      </c>
      <c r="Y5" s="718"/>
      <c r="Z5" s="713" t="s">
        <v>0</v>
      </c>
      <c r="AA5" s="713"/>
      <c r="AB5" s="713"/>
      <c r="AC5" s="668" t="s">
        <v>360</v>
      </c>
    </row>
    <row r="6" spans="1:29" s="28" customFormat="1" ht="19.5" customHeight="1">
      <c r="A6" s="695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721" t="s">
        <v>462</v>
      </c>
      <c r="Y6" s="721"/>
      <c r="Z6" s="639" t="s">
        <v>374</v>
      </c>
      <c r="AA6" s="534"/>
      <c r="AB6" s="534"/>
      <c r="AC6" s="669"/>
    </row>
    <row r="7" spans="1:29" ht="24" customHeight="1">
      <c r="A7" s="695"/>
      <c r="B7" s="322" t="s">
        <v>114</v>
      </c>
      <c r="C7" s="322" t="s">
        <v>637</v>
      </c>
      <c r="D7" s="322" t="s">
        <v>114</v>
      </c>
      <c r="E7" s="322" t="s">
        <v>637</v>
      </c>
      <c r="F7" s="322" t="s">
        <v>114</v>
      </c>
      <c r="G7" s="322" t="s">
        <v>637</v>
      </c>
      <c r="H7" s="322" t="s">
        <v>114</v>
      </c>
      <c r="I7" s="322" t="s">
        <v>637</v>
      </c>
      <c r="J7" s="322" t="s">
        <v>114</v>
      </c>
      <c r="K7" s="322" t="s">
        <v>637</v>
      </c>
      <c r="L7" s="322" t="s">
        <v>114</v>
      </c>
      <c r="M7" s="322" t="s">
        <v>637</v>
      </c>
      <c r="N7" s="322" t="s">
        <v>114</v>
      </c>
      <c r="O7" s="322" t="s">
        <v>637</v>
      </c>
      <c r="P7" s="322" t="s">
        <v>114</v>
      </c>
      <c r="Q7" s="322" t="s">
        <v>637</v>
      </c>
      <c r="R7" s="322" t="s">
        <v>114</v>
      </c>
      <c r="S7" s="322" t="s">
        <v>637</v>
      </c>
      <c r="T7" s="322" t="s">
        <v>114</v>
      </c>
      <c r="U7" s="322" t="s">
        <v>637</v>
      </c>
      <c r="V7" s="322" t="s">
        <v>114</v>
      </c>
      <c r="W7" s="322" t="s">
        <v>637</v>
      </c>
      <c r="X7" s="322" t="s">
        <v>114</v>
      </c>
      <c r="Y7" s="322" t="s">
        <v>637</v>
      </c>
      <c r="Z7" s="322" t="s">
        <v>114</v>
      </c>
      <c r="AA7" s="322" t="s">
        <v>637</v>
      </c>
      <c r="AB7" s="322" t="s">
        <v>41</v>
      </c>
      <c r="AC7" s="669"/>
    </row>
    <row r="8" spans="1:29" ht="21" customHeight="1" thickBot="1">
      <c r="A8" s="695"/>
      <c r="B8" s="350" t="s">
        <v>392</v>
      </c>
      <c r="C8" s="350" t="s">
        <v>393</v>
      </c>
      <c r="D8" s="350" t="s">
        <v>392</v>
      </c>
      <c r="E8" s="350" t="s">
        <v>393</v>
      </c>
      <c r="F8" s="350" t="s">
        <v>392</v>
      </c>
      <c r="G8" s="350" t="s">
        <v>393</v>
      </c>
      <c r="H8" s="350" t="s">
        <v>392</v>
      </c>
      <c r="I8" s="350" t="s">
        <v>393</v>
      </c>
      <c r="J8" s="350" t="s">
        <v>392</v>
      </c>
      <c r="K8" s="350" t="s">
        <v>393</v>
      </c>
      <c r="L8" s="350" t="s">
        <v>392</v>
      </c>
      <c r="M8" s="350" t="s">
        <v>393</v>
      </c>
      <c r="N8" s="350" t="s">
        <v>392</v>
      </c>
      <c r="O8" s="350" t="s">
        <v>393</v>
      </c>
      <c r="P8" s="350" t="s">
        <v>392</v>
      </c>
      <c r="Q8" s="350" t="s">
        <v>393</v>
      </c>
      <c r="R8" s="350" t="s">
        <v>392</v>
      </c>
      <c r="S8" s="350" t="s">
        <v>393</v>
      </c>
      <c r="T8" s="350" t="s">
        <v>392</v>
      </c>
      <c r="U8" s="350" t="s">
        <v>393</v>
      </c>
      <c r="V8" s="350" t="s">
        <v>392</v>
      </c>
      <c r="W8" s="350" t="s">
        <v>393</v>
      </c>
      <c r="X8" s="350" t="s">
        <v>392</v>
      </c>
      <c r="Y8" s="350" t="s">
        <v>393</v>
      </c>
      <c r="Z8" s="350" t="s">
        <v>392</v>
      </c>
      <c r="AA8" s="350" t="s">
        <v>393</v>
      </c>
      <c r="AB8" s="350" t="s">
        <v>394</v>
      </c>
      <c r="AC8" s="670"/>
    </row>
    <row r="9" spans="1:29" ht="28.5" customHeight="1" thickBot="1" thickTop="1">
      <c r="A9" s="204" t="s">
        <v>23</v>
      </c>
      <c r="B9" s="250" t="s">
        <v>303</v>
      </c>
      <c r="C9" s="250" t="s">
        <v>303</v>
      </c>
      <c r="D9" s="250" t="s">
        <v>303</v>
      </c>
      <c r="E9" s="250" t="s">
        <v>303</v>
      </c>
      <c r="F9" s="250" t="s">
        <v>303</v>
      </c>
      <c r="G9" s="250" t="s">
        <v>303</v>
      </c>
      <c r="H9" s="250" t="s">
        <v>303</v>
      </c>
      <c r="I9" s="250" t="s">
        <v>303</v>
      </c>
      <c r="J9" s="250" t="s">
        <v>303</v>
      </c>
      <c r="K9" s="250" t="s">
        <v>303</v>
      </c>
      <c r="L9" s="250" t="s">
        <v>303</v>
      </c>
      <c r="M9" s="250" t="s">
        <v>303</v>
      </c>
      <c r="N9" s="250" t="s">
        <v>303</v>
      </c>
      <c r="O9" s="250" t="s">
        <v>303</v>
      </c>
      <c r="P9" s="250" t="s">
        <v>303</v>
      </c>
      <c r="Q9" s="250" t="s">
        <v>303</v>
      </c>
      <c r="R9" s="250" t="s">
        <v>303</v>
      </c>
      <c r="S9" s="250" t="s">
        <v>303</v>
      </c>
      <c r="T9" s="250" t="s">
        <v>303</v>
      </c>
      <c r="U9" s="250" t="s">
        <v>303</v>
      </c>
      <c r="V9" s="250" t="s">
        <v>303</v>
      </c>
      <c r="W9" s="250" t="s">
        <v>303</v>
      </c>
      <c r="X9" s="250" t="s">
        <v>303</v>
      </c>
      <c r="Y9" s="250" t="s">
        <v>303</v>
      </c>
      <c r="Z9" s="250" t="s">
        <v>303</v>
      </c>
      <c r="AA9" s="250" t="s">
        <v>303</v>
      </c>
      <c r="AB9" s="250" t="s">
        <v>303</v>
      </c>
      <c r="AC9" s="346" t="s">
        <v>361</v>
      </c>
    </row>
    <row r="10" spans="1:29" ht="25.5" customHeight="1" thickTop="1">
      <c r="A10" s="206" t="s">
        <v>10</v>
      </c>
      <c r="B10" s="251" t="s">
        <v>303</v>
      </c>
      <c r="C10" s="251" t="s">
        <v>303</v>
      </c>
      <c r="D10" s="251" t="s">
        <v>303</v>
      </c>
      <c r="E10" s="251" t="s">
        <v>303</v>
      </c>
      <c r="F10" s="251" t="s">
        <v>303</v>
      </c>
      <c r="G10" s="251" t="s">
        <v>303</v>
      </c>
      <c r="H10" s="251" t="s">
        <v>303</v>
      </c>
      <c r="I10" s="251" t="s">
        <v>303</v>
      </c>
      <c r="J10" s="251" t="s">
        <v>303</v>
      </c>
      <c r="K10" s="251" t="s">
        <v>303</v>
      </c>
      <c r="L10" s="251" t="s">
        <v>303</v>
      </c>
      <c r="M10" s="251" t="s">
        <v>303</v>
      </c>
      <c r="N10" s="251" t="s">
        <v>303</v>
      </c>
      <c r="O10" s="251" t="s">
        <v>303</v>
      </c>
      <c r="P10" s="251" t="s">
        <v>303</v>
      </c>
      <c r="Q10" s="251" t="s">
        <v>303</v>
      </c>
      <c r="R10" s="251" t="s">
        <v>303</v>
      </c>
      <c r="S10" s="251" t="s">
        <v>303</v>
      </c>
      <c r="T10" s="251" t="s">
        <v>303</v>
      </c>
      <c r="U10" s="251" t="s">
        <v>303</v>
      </c>
      <c r="V10" s="251" t="s">
        <v>303</v>
      </c>
      <c r="W10" s="251" t="s">
        <v>303</v>
      </c>
      <c r="X10" s="251" t="s">
        <v>303</v>
      </c>
      <c r="Y10" s="251" t="s">
        <v>303</v>
      </c>
      <c r="Z10" s="251" t="s">
        <v>303</v>
      </c>
      <c r="AA10" s="251" t="s">
        <v>303</v>
      </c>
      <c r="AB10" s="251" t="s">
        <v>303</v>
      </c>
      <c r="AC10" s="275" t="s">
        <v>701</v>
      </c>
    </row>
    <row r="11" spans="1:29" ht="24.75" customHeight="1">
      <c r="A11" s="206" t="s">
        <v>24</v>
      </c>
      <c r="B11" s="215">
        <v>0</v>
      </c>
      <c r="C11" s="215">
        <v>0</v>
      </c>
      <c r="D11" s="215">
        <v>20</v>
      </c>
      <c r="E11" s="215">
        <v>12</v>
      </c>
      <c r="F11" s="215">
        <v>24</v>
      </c>
      <c r="G11" s="215">
        <v>11</v>
      </c>
      <c r="H11" s="215">
        <v>23</v>
      </c>
      <c r="I11" s="215">
        <v>10</v>
      </c>
      <c r="J11" s="215">
        <v>2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  <c r="V11" s="215">
        <v>0</v>
      </c>
      <c r="W11" s="215">
        <v>0</v>
      </c>
      <c r="X11" s="215">
        <v>0</v>
      </c>
      <c r="Y11" s="215">
        <v>0</v>
      </c>
      <c r="Z11" s="215">
        <f aca="true" t="shared" si="0" ref="Z11:Z23">SUM(X11,V11,T11,R11,P11,N11,L11,J11,H11,F11,D11,B11)</f>
        <v>69</v>
      </c>
      <c r="AA11" s="215">
        <f aca="true" t="shared" si="1" ref="AA11:AA23">SUM(Y11,W11,U11,S11,Q11,O11,M11,K11,I11,G11,E11,C11)</f>
        <v>33</v>
      </c>
      <c r="AB11" s="215">
        <f aca="true" t="shared" si="2" ref="AB11:AB23">SUM(Z11:AA11)</f>
        <v>102</v>
      </c>
      <c r="AC11" s="308" t="s">
        <v>362</v>
      </c>
    </row>
    <row r="12" spans="1:29" ht="24.75" customHeight="1">
      <c r="A12" s="206" t="s">
        <v>12</v>
      </c>
      <c r="B12" s="215">
        <v>0</v>
      </c>
      <c r="C12" s="215">
        <v>0</v>
      </c>
      <c r="D12" s="215">
        <v>12</v>
      </c>
      <c r="E12" s="215">
        <v>5</v>
      </c>
      <c r="F12" s="215">
        <v>11</v>
      </c>
      <c r="G12" s="215">
        <v>7</v>
      </c>
      <c r="H12" s="215">
        <v>9</v>
      </c>
      <c r="I12" s="215">
        <v>5</v>
      </c>
      <c r="J12" s="215">
        <v>6</v>
      </c>
      <c r="K12" s="215">
        <v>8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v>0</v>
      </c>
      <c r="Z12" s="215">
        <f t="shared" si="0"/>
        <v>38</v>
      </c>
      <c r="AA12" s="215">
        <f t="shared" si="1"/>
        <v>25</v>
      </c>
      <c r="AB12" s="215">
        <f t="shared" si="2"/>
        <v>63</v>
      </c>
      <c r="AC12" s="308" t="s">
        <v>363</v>
      </c>
    </row>
    <row r="13" spans="1:29" ht="28.5" customHeight="1">
      <c r="A13" s="206" t="s">
        <v>25</v>
      </c>
      <c r="B13" s="215">
        <v>42</v>
      </c>
      <c r="C13" s="215">
        <v>33</v>
      </c>
      <c r="D13" s="215">
        <v>320</v>
      </c>
      <c r="E13" s="215">
        <v>165</v>
      </c>
      <c r="F13" s="215">
        <v>265</v>
      </c>
      <c r="G13" s="215">
        <v>149</v>
      </c>
      <c r="H13" s="215">
        <v>225</v>
      </c>
      <c r="I13" s="215">
        <v>125</v>
      </c>
      <c r="J13" s="215">
        <v>87</v>
      </c>
      <c r="K13" s="215">
        <v>57</v>
      </c>
      <c r="L13" s="215">
        <v>15</v>
      </c>
      <c r="M13" s="215">
        <v>6</v>
      </c>
      <c r="N13" s="215">
        <v>30</v>
      </c>
      <c r="O13" s="215">
        <v>19</v>
      </c>
      <c r="P13" s="215">
        <v>33</v>
      </c>
      <c r="Q13" s="215">
        <v>22</v>
      </c>
      <c r="R13" s="215">
        <v>35</v>
      </c>
      <c r="S13" s="215">
        <v>16</v>
      </c>
      <c r="T13" s="215">
        <v>21</v>
      </c>
      <c r="U13" s="215">
        <v>5</v>
      </c>
      <c r="V13" s="215">
        <v>0</v>
      </c>
      <c r="W13" s="215">
        <v>1</v>
      </c>
      <c r="X13" s="215">
        <v>0</v>
      </c>
      <c r="Y13" s="215">
        <v>0</v>
      </c>
      <c r="Z13" s="215">
        <f t="shared" si="0"/>
        <v>1073</v>
      </c>
      <c r="AA13" s="215">
        <f t="shared" si="1"/>
        <v>598</v>
      </c>
      <c r="AB13" s="215">
        <f t="shared" si="2"/>
        <v>1671</v>
      </c>
      <c r="AC13" s="308" t="s">
        <v>364</v>
      </c>
    </row>
    <row r="14" spans="1:29" ht="21.75" customHeight="1">
      <c r="A14" s="206" t="s">
        <v>694</v>
      </c>
      <c r="B14" s="251" t="s">
        <v>303</v>
      </c>
      <c r="C14" s="251" t="s">
        <v>303</v>
      </c>
      <c r="D14" s="251" t="s">
        <v>303</v>
      </c>
      <c r="E14" s="251" t="s">
        <v>303</v>
      </c>
      <c r="F14" s="251" t="s">
        <v>303</v>
      </c>
      <c r="G14" s="251" t="s">
        <v>303</v>
      </c>
      <c r="H14" s="251" t="s">
        <v>303</v>
      </c>
      <c r="I14" s="251" t="s">
        <v>303</v>
      </c>
      <c r="J14" s="251" t="s">
        <v>303</v>
      </c>
      <c r="K14" s="251" t="s">
        <v>303</v>
      </c>
      <c r="L14" s="251" t="s">
        <v>303</v>
      </c>
      <c r="M14" s="251" t="s">
        <v>303</v>
      </c>
      <c r="N14" s="251" t="s">
        <v>303</v>
      </c>
      <c r="O14" s="251" t="s">
        <v>303</v>
      </c>
      <c r="P14" s="251" t="s">
        <v>303</v>
      </c>
      <c r="Q14" s="251" t="s">
        <v>303</v>
      </c>
      <c r="R14" s="251" t="s">
        <v>303</v>
      </c>
      <c r="S14" s="251" t="s">
        <v>303</v>
      </c>
      <c r="T14" s="251" t="s">
        <v>303</v>
      </c>
      <c r="U14" s="251" t="s">
        <v>303</v>
      </c>
      <c r="V14" s="251" t="s">
        <v>303</v>
      </c>
      <c r="W14" s="251" t="s">
        <v>303</v>
      </c>
      <c r="X14" s="251" t="s">
        <v>303</v>
      </c>
      <c r="Y14" s="251" t="s">
        <v>303</v>
      </c>
      <c r="Z14" s="251" t="s">
        <v>303</v>
      </c>
      <c r="AA14" s="251" t="s">
        <v>303</v>
      </c>
      <c r="AB14" s="251" t="s">
        <v>303</v>
      </c>
      <c r="AC14" s="308" t="s">
        <v>365</v>
      </c>
    </row>
    <row r="15" spans="1:29" ht="28.5" customHeight="1">
      <c r="A15" s="206" t="s">
        <v>14</v>
      </c>
      <c r="B15" s="215">
        <v>12</v>
      </c>
      <c r="C15" s="215">
        <v>7</v>
      </c>
      <c r="D15" s="215">
        <v>23</v>
      </c>
      <c r="E15" s="215">
        <v>9</v>
      </c>
      <c r="F15" s="215">
        <v>24</v>
      </c>
      <c r="G15" s="215">
        <v>9</v>
      </c>
      <c r="H15" s="215">
        <v>7</v>
      </c>
      <c r="I15" s="215">
        <v>2</v>
      </c>
      <c r="J15" s="215">
        <v>1</v>
      </c>
      <c r="K15" s="215">
        <v>1</v>
      </c>
      <c r="L15" s="215">
        <v>0</v>
      </c>
      <c r="M15" s="215">
        <v>0</v>
      </c>
      <c r="N15" s="215"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  <c r="V15" s="215">
        <v>0</v>
      </c>
      <c r="W15" s="215">
        <v>0</v>
      </c>
      <c r="X15" s="215">
        <v>0</v>
      </c>
      <c r="Y15" s="215">
        <v>0</v>
      </c>
      <c r="Z15" s="215">
        <f t="shared" si="0"/>
        <v>67</v>
      </c>
      <c r="AA15" s="215">
        <f t="shared" si="1"/>
        <v>28</v>
      </c>
      <c r="AB15" s="215">
        <f t="shared" si="2"/>
        <v>95</v>
      </c>
      <c r="AC15" s="308" t="s">
        <v>366</v>
      </c>
    </row>
    <row r="16" spans="1:29" ht="27.75" customHeight="1">
      <c r="A16" s="206" t="s">
        <v>27</v>
      </c>
      <c r="B16" s="215">
        <v>11</v>
      </c>
      <c r="C16" s="215">
        <v>15</v>
      </c>
      <c r="D16" s="215">
        <v>17</v>
      </c>
      <c r="E16" s="215">
        <v>18</v>
      </c>
      <c r="F16" s="215">
        <v>21</v>
      </c>
      <c r="G16" s="215">
        <v>13</v>
      </c>
      <c r="H16" s="215">
        <v>15</v>
      </c>
      <c r="I16" s="215">
        <v>8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  <c r="V16" s="215">
        <v>0</v>
      </c>
      <c r="W16" s="215">
        <v>0</v>
      </c>
      <c r="X16" s="215">
        <v>0</v>
      </c>
      <c r="Y16" s="215">
        <v>0</v>
      </c>
      <c r="Z16" s="215">
        <f t="shared" si="0"/>
        <v>64</v>
      </c>
      <c r="AA16" s="215">
        <f t="shared" si="1"/>
        <v>54</v>
      </c>
      <c r="AB16" s="215">
        <f t="shared" si="2"/>
        <v>118</v>
      </c>
      <c r="AC16" s="308" t="s">
        <v>367</v>
      </c>
    </row>
    <row r="17" spans="1:29" ht="28.5" customHeight="1">
      <c r="A17" s="206" t="s">
        <v>16</v>
      </c>
      <c r="B17" s="215">
        <v>12</v>
      </c>
      <c r="C17" s="215">
        <v>9</v>
      </c>
      <c r="D17" s="215">
        <v>40</v>
      </c>
      <c r="E17" s="215">
        <v>20</v>
      </c>
      <c r="F17" s="215">
        <v>33</v>
      </c>
      <c r="G17" s="215">
        <v>22</v>
      </c>
      <c r="H17" s="215">
        <v>37</v>
      </c>
      <c r="I17" s="215">
        <v>13</v>
      </c>
      <c r="J17" s="215">
        <v>6</v>
      </c>
      <c r="K17" s="215">
        <v>4</v>
      </c>
      <c r="L17" s="215">
        <v>1</v>
      </c>
      <c r="M17" s="215">
        <v>3</v>
      </c>
      <c r="N17" s="215">
        <v>1</v>
      </c>
      <c r="O17" s="215">
        <v>5</v>
      </c>
      <c r="P17" s="215">
        <v>0</v>
      </c>
      <c r="Q17" s="215">
        <v>5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0</v>
      </c>
      <c r="Y17" s="215">
        <v>0</v>
      </c>
      <c r="Z17" s="215">
        <f t="shared" si="0"/>
        <v>130</v>
      </c>
      <c r="AA17" s="215">
        <f t="shared" si="1"/>
        <v>81</v>
      </c>
      <c r="AB17" s="215">
        <f t="shared" si="2"/>
        <v>211</v>
      </c>
      <c r="AC17" s="308" t="s">
        <v>368</v>
      </c>
    </row>
    <row r="18" spans="1:29" ht="28.5" customHeight="1">
      <c r="A18" s="216" t="s">
        <v>17</v>
      </c>
      <c r="B18" s="215">
        <v>9</v>
      </c>
      <c r="C18" s="215">
        <v>1</v>
      </c>
      <c r="D18" s="215">
        <v>31</v>
      </c>
      <c r="E18" s="215">
        <v>18</v>
      </c>
      <c r="F18" s="215">
        <v>35</v>
      </c>
      <c r="G18" s="215">
        <v>19</v>
      </c>
      <c r="H18" s="215">
        <v>26</v>
      </c>
      <c r="I18" s="215">
        <v>13</v>
      </c>
      <c r="J18" s="215">
        <v>1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215">
        <v>0</v>
      </c>
      <c r="Z18" s="215">
        <f t="shared" si="0"/>
        <v>102</v>
      </c>
      <c r="AA18" s="215">
        <f t="shared" si="1"/>
        <v>51</v>
      </c>
      <c r="AB18" s="215">
        <f t="shared" si="2"/>
        <v>153</v>
      </c>
      <c r="AC18" s="308" t="s">
        <v>369</v>
      </c>
    </row>
    <row r="19" spans="1:29" ht="28.5" customHeight="1">
      <c r="A19" s="216" t="s">
        <v>98</v>
      </c>
      <c r="B19" s="215">
        <v>0</v>
      </c>
      <c r="C19" s="215">
        <v>0</v>
      </c>
      <c r="D19" s="215">
        <v>21</v>
      </c>
      <c r="E19" s="215">
        <v>13</v>
      </c>
      <c r="F19" s="215">
        <v>31</v>
      </c>
      <c r="G19" s="215">
        <v>20</v>
      </c>
      <c r="H19" s="215">
        <v>27</v>
      </c>
      <c r="I19" s="215">
        <v>20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  <c r="T19" s="215">
        <v>0</v>
      </c>
      <c r="U19" s="215">
        <v>0</v>
      </c>
      <c r="V19" s="215">
        <v>0</v>
      </c>
      <c r="W19" s="215">
        <v>0</v>
      </c>
      <c r="X19" s="215">
        <v>0</v>
      </c>
      <c r="Y19" s="215">
        <v>0</v>
      </c>
      <c r="Z19" s="215">
        <f t="shared" si="0"/>
        <v>79</v>
      </c>
      <c r="AA19" s="215">
        <f t="shared" si="1"/>
        <v>53</v>
      </c>
      <c r="AB19" s="215">
        <f t="shared" si="2"/>
        <v>132</v>
      </c>
      <c r="AC19" s="308" t="s">
        <v>370</v>
      </c>
    </row>
    <row r="20" spans="1:29" ht="28.5" customHeight="1">
      <c r="A20" s="216" t="s">
        <v>19</v>
      </c>
      <c r="B20" s="215">
        <v>0</v>
      </c>
      <c r="C20" s="215">
        <v>0</v>
      </c>
      <c r="D20" s="215">
        <v>10</v>
      </c>
      <c r="E20" s="215">
        <v>5</v>
      </c>
      <c r="F20" s="215">
        <v>8</v>
      </c>
      <c r="G20" s="215">
        <v>11</v>
      </c>
      <c r="H20" s="215">
        <v>22</v>
      </c>
      <c r="I20" s="215">
        <v>6</v>
      </c>
      <c r="J20" s="215">
        <v>0</v>
      </c>
      <c r="K20" s="215">
        <v>1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0</v>
      </c>
      <c r="S20" s="215">
        <v>0</v>
      </c>
      <c r="T20" s="215">
        <v>0</v>
      </c>
      <c r="U20" s="215">
        <v>0</v>
      </c>
      <c r="V20" s="215">
        <v>0</v>
      </c>
      <c r="W20" s="215">
        <v>0</v>
      </c>
      <c r="X20" s="215">
        <v>0</v>
      </c>
      <c r="Y20" s="215">
        <v>0</v>
      </c>
      <c r="Z20" s="215">
        <f t="shared" si="0"/>
        <v>40</v>
      </c>
      <c r="AA20" s="215">
        <f t="shared" si="1"/>
        <v>23</v>
      </c>
      <c r="AB20" s="215">
        <f t="shared" si="2"/>
        <v>63</v>
      </c>
      <c r="AC20" s="308" t="s">
        <v>371</v>
      </c>
    </row>
    <row r="21" spans="1:29" ht="28.5" customHeight="1">
      <c r="A21" s="216" t="s">
        <v>20</v>
      </c>
      <c r="B21" s="215">
        <v>1</v>
      </c>
      <c r="C21" s="215">
        <v>1</v>
      </c>
      <c r="D21" s="215">
        <v>14</v>
      </c>
      <c r="E21" s="215">
        <v>7</v>
      </c>
      <c r="F21" s="215">
        <v>21</v>
      </c>
      <c r="G21" s="215">
        <v>14</v>
      </c>
      <c r="H21" s="215">
        <v>19</v>
      </c>
      <c r="I21" s="215">
        <v>4</v>
      </c>
      <c r="J21" s="215">
        <v>4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215">
        <v>0</v>
      </c>
      <c r="V21" s="215">
        <v>0</v>
      </c>
      <c r="W21" s="215">
        <v>0</v>
      </c>
      <c r="X21" s="215">
        <v>0</v>
      </c>
      <c r="Y21" s="215">
        <v>0</v>
      </c>
      <c r="Z21" s="215">
        <f t="shared" si="0"/>
        <v>59</v>
      </c>
      <c r="AA21" s="215">
        <f t="shared" si="1"/>
        <v>26</v>
      </c>
      <c r="AB21" s="215">
        <f t="shared" si="2"/>
        <v>85</v>
      </c>
      <c r="AC21" s="308" t="s">
        <v>372</v>
      </c>
    </row>
    <row r="22" spans="1:29" ht="28.5" customHeight="1">
      <c r="A22" s="216" t="s">
        <v>21</v>
      </c>
      <c r="B22" s="215">
        <v>0</v>
      </c>
      <c r="C22" s="215">
        <v>1</v>
      </c>
      <c r="D22" s="215">
        <v>0</v>
      </c>
      <c r="E22" s="215">
        <v>16</v>
      </c>
      <c r="F22" s="215">
        <v>18</v>
      </c>
      <c r="G22" s="215">
        <v>4</v>
      </c>
      <c r="H22" s="215">
        <v>21</v>
      </c>
      <c r="I22" s="215">
        <v>9</v>
      </c>
      <c r="J22" s="215">
        <v>8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215">
        <v>0</v>
      </c>
      <c r="V22" s="215">
        <v>0</v>
      </c>
      <c r="W22" s="215">
        <v>0</v>
      </c>
      <c r="X22" s="215">
        <v>0</v>
      </c>
      <c r="Y22" s="215">
        <v>0</v>
      </c>
      <c r="Z22" s="215">
        <f t="shared" si="0"/>
        <v>47</v>
      </c>
      <c r="AA22" s="215">
        <f t="shared" si="1"/>
        <v>31</v>
      </c>
      <c r="AB22" s="215">
        <f t="shared" si="2"/>
        <v>78</v>
      </c>
      <c r="AC22" s="257" t="s">
        <v>373</v>
      </c>
    </row>
    <row r="23" spans="1:29" ht="28.5" customHeight="1" thickBot="1">
      <c r="A23" s="66" t="s">
        <v>699</v>
      </c>
      <c r="B23" s="217">
        <v>44</v>
      </c>
      <c r="C23" s="217">
        <v>17</v>
      </c>
      <c r="D23" s="217">
        <v>46</v>
      </c>
      <c r="E23" s="217">
        <v>20</v>
      </c>
      <c r="F23" s="217">
        <v>49</v>
      </c>
      <c r="G23" s="217">
        <v>11</v>
      </c>
      <c r="H23" s="217">
        <v>20</v>
      </c>
      <c r="I23" s="217">
        <v>19</v>
      </c>
      <c r="J23" s="217">
        <v>19</v>
      </c>
      <c r="K23" s="217">
        <v>21</v>
      </c>
      <c r="L23" s="217">
        <v>0</v>
      </c>
      <c r="M23" s="217">
        <v>30</v>
      </c>
      <c r="N23" s="217">
        <v>0</v>
      </c>
      <c r="O23" s="217">
        <v>23</v>
      </c>
      <c r="P23" s="217">
        <v>0</v>
      </c>
      <c r="Q23" s="217">
        <v>6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7">
        <f t="shared" si="0"/>
        <v>178</v>
      </c>
      <c r="AA23" s="217">
        <f t="shared" si="1"/>
        <v>147</v>
      </c>
      <c r="AB23" s="217">
        <f t="shared" si="2"/>
        <v>325</v>
      </c>
      <c r="AC23" s="276" t="s">
        <v>698</v>
      </c>
    </row>
    <row r="24" spans="1:29" ht="24.75" customHeight="1" thickBot="1" thickTop="1">
      <c r="A24" s="199" t="s">
        <v>0</v>
      </c>
      <c r="B24" s="214">
        <f>SUM(B9:B23)</f>
        <v>131</v>
      </c>
      <c r="C24" s="214">
        <f aca="true" t="shared" si="3" ref="C24:AB24">SUM(C9:C23)</f>
        <v>84</v>
      </c>
      <c r="D24" s="214">
        <f t="shared" si="3"/>
        <v>554</v>
      </c>
      <c r="E24" s="214">
        <f t="shared" si="3"/>
        <v>308</v>
      </c>
      <c r="F24" s="214">
        <f t="shared" si="3"/>
        <v>540</v>
      </c>
      <c r="G24" s="214">
        <f t="shared" si="3"/>
        <v>290</v>
      </c>
      <c r="H24" s="214">
        <f t="shared" si="3"/>
        <v>451</v>
      </c>
      <c r="I24" s="214">
        <f t="shared" si="3"/>
        <v>234</v>
      </c>
      <c r="J24" s="214">
        <f t="shared" si="3"/>
        <v>134</v>
      </c>
      <c r="K24" s="214">
        <f t="shared" si="3"/>
        <v>93</v>
      </c>
      <c r="L24" s="214">
        <f t="shared" si="3"/>
        <v>16</v>
      </c>
      <c r="M24" s="214">
        <f t="shared" si="3"/>
        <v>39</v>
      </c>
      <c r="N24" s="214">
        <f t="shared" si="3"/>
        <v>31</v>
      </c>
      <c r="O24" s="214">
        <f t="shared" si="3"/>
        <v>47</v>
      </c>
      <c r="P24" s="214">
        <f>SUM(P9:P23)</f>
        <v>33</v>
      </c>
      <c r="Q24" s="214">
        <f>SUM(Q9:Q23)</f>
        <v>33</v>
      </c>
      <c r="R24" s="214">
        <f>SUM(R9:R23)</f>
        <v>35</v>
      </c>
      <c r="S24" s="214">
        <f>SUM(S9:S23)</f>
        <v>16</v>
      </c>
      <c r="T24" s="214">
        <f t="shared" si="3"/>
        <v>21</v>
      </c>
      <c r="U24" s="214">
        <f t="shared" si="3"/>
        <v>5</v>
      </c>
      <c r="V24" s="214">
        <f t="shared" si="3"/>
        <v>0</v>
      </c>
      <c r="W24" s="214">
        <f t="shared" si="3"/>
        <v>1</v>
      </c>
      <c r="X24" s="214">
        <f t="shared" si="3"/>
        <v>0</v>
      </c>
      <c r="Y24" s="214">
        <f t="shared" si="3"/>
        <v>0</v>
      </c>
      <c r="Z24" s="214">
        <f t="shared" si="3"/>
        <v>1946</v>
      </c>
      <c r="AA24" s="214">
        <f t="shared" si="3"/>
        <v>1150</v>
      </c>
      <c r="AB24" s="214">
        <f t="shared" si="3"/>
        <v>3096</v>
      </c>
      <c r="AC24" s="347" t="s">
        <v>374</v>
      </c>
    </row>
    <row r="25" spans="1:4" ht="19.5" customHeight="1" thickTop="1">
      <c r="A25" s="720"/>
      <c r="B25" s="720"/>
      <c r="C25" s="720"/>
      <c r="D25" s="720"/>
    </row>
    <row r="26" ht="19.5" customHeight="1"/>
    <row r="27" ht="19.5" customHeight="1"/>
    <row r="28" ht="19.5" customHeight="1"/>
  </sheetData>
  <sheetProtection/>
  <mergeCells count="21">
    <mergeCell ref="X6:Y6"/>
    <mergeCell ref="Z6:AB6"/>
    <mergeCell ref="A2:AB2"/>
    <mergeCell ref="AC5:AC8"/>
    <mergeCell ref="V5:W5"/>
    <mergeCell ref="B5:C5"/>
    <mergeCell ref="D5:E5"/>
    <mergeCell ref="A25:D25"/>
    <mergeCell ref="R5:S5"/>
    <mergeCell ref="H5:I5"/>
    <mergeCell ref="J5:K5"/>
    <mergeCell ref="A5:A8"/>
    <mergeCell ref="P5:Q5"/>
    <mergeCell ref="F5:G5"/>
    <mergeCell ref="A1:AB1"/>
    <mergeCell ref="X5:Y5"/>
    <mergeCell ref="Z5:AB5"/>
    <mergeCell ref="L5:M5"/>
    <mergeCell ref="N5:O5"/>
    <mergeCell ref="T5:U5"/>
    <mergeCell ref="A3:AC3"/>
  </mergeCells>
  <printOptions horizontalCentered="1"/>
  <pageMargins left="0.5" right="0.5" top="1" bottom="1" header="1.25" footer="1"/>
  <pageSetup horizontalDpi="600" verticalDpi="600" orientation="landscape" paperSize="9" scale="70" r:id="rId1"/>
  <headerFooter alignWithMargins="0">
    <oddFooter>&amp;C&amp;12 &amp;"Arial,Bold"47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15"/>
  <sheetViews>
    <sheetView rightToLeft="1" view="pageBreakPreview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11.421875" style="0" customWidth="1"/>
    <col min="2" max="2" width="8.140625" style="0" customWidth="1"/>
    <col min="3" max="3" width="10.140625" style="0" customWidth="1"/>
    <col min="4" max="4" width="29.00390625" style="0" customWidth="1"/>
    <col min="5" max="5" width="30.140625" style="0" customWidth="1"/>
    <col min="6" max="6" width="28.421875" style="0" customWidth="1"/>
  </cols>
  <sheetData>
    <row r="1" spans="1:9" s="1" customFormat="1" ht="24.75" customHeight="1">
      <c r="A1" s="474" t="s">
        <v>291</v>
      </c>
      <c r="B1" s="474"/>
      <c r="C1" s="474"/>
      <c r="D1" s="474"/>
      <c r="E1" s="474"/>
      <c r="F1" s="474"/>
      <c r="G1" s="474"/>
      <c r="H1" s="474"/>
      <c r="I1" s="474"/>
    </row>
    <row r="2" spans="1:9" s="11" customFormat="1" ht="31.5" customHeight="1">
      <c r="A2" s="672" t="s">
        <v>605</v>
      </c>
      <c r="B2" s="672"/>
      <c r="C2" s="672"/>
      <c r="D2" s="672"/>
      <c r="E2" s="672"/>
      <c r="F2" s="672"/>
      <c r="G2" s="672"/>
      <c r="H2" s="672"/>
      <c r="I2" s="672"/>
    </row>
    <row r="3" spans="1:9" s="11" customFormat="1" ht="31.5" customHeight="1" thickBot="1">
      <c r="A3" s="481" t="s">
        <v>346</v>
      </c>
      <c r="B3" s="481"/>
      <c r="C3" s="481"/>
      <c r="D3" s="481"/>
      <c r="E3" s="481"/>
      <c r="F3" s="481"/>
      <c r="G3" s="552" t="s">
        <v>518</v>
      </c>
      <c r="H3" s="552"/>
      <c r="I3" s="552"/>
    </row>
    <row r="4" spans="1:9" ht="29.25" customHeight="1" thickTop="1">
      <c r="A4" s="694" t="s">
        <v>161</v>
      </c>
      <c r="B4" s="694"/>
      <c r="C4" s="694"/>
      <c r="D4" s="694" t="s">
        <v>628</v>
      </c>
      <c r="E4" s="694"/>
      <c r="F4" s="694" t="s">
        <v>629</v>
      </c>
      <c r="G4" s="728" t="s">
        <v>510</v>
      </c>
      <c r="H4" s="728"/>
      <c r="I4" s="728"/>
    </row>
    <row r="5" spans="1:9" ht="33.75" customHeight="1" thickBot="1">
      <c r="A5" s="695"/>
      <c r="B5" s="695"/>
      <c r="C5" s="695"/>
      <c r="D5" s="194" t="s">
        <v>630</v>
      </c>
      <c r="E5" s="194" t="s">
        <v>631</v>
      </c>
      <c r="F5" s="695"/>
      <c r="G5" s="729"/>
      <c r="H5" s="729"/>
      <c r="I5" s="729"/>
    </row>
    <row r="6" spans="1:9" ht="31.5" customHeight="1" thickTop="1">
      <c r="A6" s="731" t="s">
        <v>162</v>
      </c>
      <c r="B6" s="731"/>
      <c r="C6" s="731"/>
      <c r="D6" s="130">
        <v>917</v>
      </c>
      <c r="E6" s="130">
        <v>457</v>
      </c>
      <c r="F6" s="130">
        <f>SUM(D6:E6)</f>
        <v>1374</v>
      </c>
      <c r="G6" s="730" t="s">
        <v>511</v>
      </c>
      <c r="H6" s="730"/>
      <c r="I6" s="730"/>
    </row>
    <row r="7" spans="1:9" ht="36" customHeight="1">
      <c r="A7" s="726" t="s">
        <v>163</v>
      </c>
      <c r="B7" s="726"/>
      <c r="C7" s="726"/>
      <c r="D7" s="132">
        <v>0</v>
      </c>
      <c r="E7" s="132">
        <v>0</v>
      </c>
      <c r="F7" s="132">
        <f aca="true" t="shared" si="0" ref="F7:F14">SUM(D7:E7)</f>
        <v>0</v>
      </c>
      <c r="G7" s="723" t="s">
        <v>512</v>
      </c>
      <c r="H7" s="723"/>
      <c r="I7" s="723"/>
    </row>
    <row r="8" spans="1:9" ht="36" customHeight="1">
      <c r="A8" s="726" t="s">
        <v>164</v>
      </c>
      <c r="B8" s="726"/>
      <c r="C8" s="726"/>
      <c r="D8" s="132">
        <v>302</v>
      </c>
      <c r="E8" s="132">
        <v>149</v>
      </c>
      <c r="F8" s="132">
        <f t="shared" si="0"/>
        <v>451</v>
      </c>
      <c r="G8" s="723" t="s">
        <v>513</v>
      </c>
      <c r="H8" s="723"/>
      <c r="I8" s="723"/>
    </row>
    <row r="9" spans="1:9" ht="36" customHeight="1">
      <c r="A9" s="726" t="s">
        <v>165</v>
      </c>
      <c r="B9" s="726"/>
      <c r="C9" s="726"/>
      <c r="D9" s="132">
        <v>36</v>
      </c>
      <c r="E9" s="132">
        <v>15</v>
      </c>
      <c r="F9" s="132">
        <f t="shared" si="0"/>
        <v>51</v>
      </c>
      <c r="G9" s="723" t="s">
        <v>514</v>
      </c>
      <c r="H9" s="723"/>
      <c r="I9" s="723"/>
    </row>
    <row r="10" spans="1:9" ht="36" customHeight="1">
      <c r="A10" s="726" t="s">
        <v>166</v>
      </c>
      <c r="B10" s="726"/>
      <c r="C10" s="726"/>
      <c r="D10" s="132">
        <v>3</v>
      </c>
      <c r="E10" s="132">
        <v>4</v>
      </c>
      <c r="F10" s="132">
        <f t="shared" si="0"/>
        <v>7</v>
      </c>
      <c r="G10" s="723" t="s">
        <v>515</v>
      </c>
      <c r="H10" s="723"/>
      <c r="I10" s="723"/>
    </row>
    <row r="11" spans="1:9" ht="36" customHeight="1">
      <c r="A11" s="726" t="s">
        <v>167</v>
      </c>
      <c r="B11" s="726"/>
      <c r="C11" s="726"/>
      <c r="D11" s="132">
        <v>634</v>
      </c>
      <c r="E11" s="132">
        <v>356</v>
      </c>
      <c r="F11" s="132">
        <f t="shared" si="0"/>
        <v>990</v>
      </c>
      <c r="G11" s="723" t="s">
        <v>516</v>
      </c>
      <c r="H11" s="723"/>
      <c r="I11" s="723"/>
    </row>
    <row r="12" spans="1:9" ht="36" customHeight="1">
      <c r="A12" s="726" t="s">
        <v>168</v>
      </c>
      <c r="B12" s="726"/>
      <c r="C12" s="726"/>
      <c r="D12" s="132">
        <v>0</v>
      </c>
      <c r="E12" s="132">
        <v>0</v>
      </c>
      <c r="F12" s="132">
        <f t="shared" si="0"/>
        <v>0</v>
      </c>
      <c r="G12" s="723" t="s">
        <v>517</v>
      </c>
      <c r="H12" s="723"/>
      <c r="I12" s="723"/>
    </row>
    <row r="13" spans="1:9" ht="36" customHeight="1" thickBot="1">
      <c r="A13" s="732" t="s">
        <v>81</v>
      </c>
      <c r="B13" s="732"/>
      <c r="C13" s="732"/>
      <c r="D13" s="134">
        <v>54</v>
      </c>
      <c r="E13" s="134">
        <v>169</v>
      </c>
      <c r="F13" s="134">
        <f t="shared" si="0"/>
        <v>223</v>
      </c>
      <c r="G13" s="724" t="s">
        <v>410</v>
      </c>
      <c r="H13" s="724"/>
      <c r="I13" s="724"/>
    </row>
    <row r="14" spans="1:9" ht="36" customHeight="1" thickBot="1" thickTop="1">
      <c r="A14" s="727" t="s">
        <v>0</v>
      </c>
      <c r="B14" s="727"/>
      <c r="C14" s="727"/>
      <c r="D14" s="129">
        <f>SUM(D6:D13)</f>
        <v>1946</v>
      </c>
      <c r="E14" s="129">
        <f>SUM(E6:E13)</f>
        <v>1150</v>
      </c>
      <c r="F14" s="129">
        <f t="shared" si="0"/>
        <v>3096</v>
      </c>
      <c r="G14" s="725" t="s">
        <v>374</v>
      </c>
      <c r="H14" s="725"/>
      <c r="I14" s="725"/>
    </row>
    <row r="15" spans="4:6" ht="15.75" thickTop="1">
      <c r="D15" s="11"/>
      <c r="E15" s="44"/>
      <c r="F15" s="44"/>
    </row>
  </sheetData>
  <sheetProtection/>
  <mergeCells count="26">
    <mergeCell ref="F4:F5"/>
    <mergeCell ref="A4:C5"/>
    <mergeCell ref="A6:C6"/>
    <mergeCell ref="A13:C13"/>
    <mergeCell ref="A3:F3"/>
    <mergeCell ref="A10:C10"/>
    <mergeCell ref="A1:I1"/>
    <mergeCell ref="G3:I3"/>
    <mergeCell ref="A7:C7"/>
    <mergeCell ref="A12:C12"/>
    <mergeCell ref="D4:E4"/>
    <mergeCell ref="G4:I5"/>
    <mergeCell ref="G6:I6"/>
    <mergeCell ref="G7:I7"/>
    <mergeCell ref="G8:I8"/>
    <mergeCell ref="G9:I9"/>
    <mergeCell ref="A2:I2"/>
    <mergeCell ref="G10:I10"/>
    <mergeCell ref="G11:I11"/>
    <mergeCell ref="G12:I12"/>
    <mergeCell ref="G13:I13"/>
    <mergeCell ref="G14:I14"/>
    <mergeCell ref="A8:C8"/>
    <mergeCell ref="A9:C9"/>
    <mergeCell ref="A11:C11"/>
    <mergeCell ref="A14:C14"/>
  </mergeCells>
  <printOptions horizontalCentered="1"/>
  <pageMargins left="1" right="1" top="1.5" bottom="1" header="1.5" footer="1"/>
  <pageSetup horizontalDpi="600" verticalDpi="600" orientation="landscape" paperSize="9" scale="85" r:id="rId1"/>
  <headerFooter alignWithMargins="0">
    <oddFooter>&amp;C&amp;12 48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K44"/>
  <sheetViews>
    <sheetView rightToLeft="1" view="pageBreakPreview" zoomScale="60" zoomScaleNormal="75" zoomScalePageLayoutView="0" workbookViewId="0" topLeftCell="A1">
      <selection activeCell="A30" sqref="A30"/>
    </sheetView>
  </sheetViews>
  <sheetFormatPr defaultColWidth="9.140625" defaultRowHeight="12.75"/>
  <cols>
    <col min="1" max="1" width="17.28125" style="34" customWidth="1"/>
    <col min="2" max="2" width="4.8515625" style="34" customWidth="1"/>
    <col min="3" max="3" width="4.28125" style="34" customWidth="1"/>
    <col min="4" max="4" width="5.7109375" style="34" customWidth="1"/>
    <col min="5" max="5" width="5.57421875" style="34" customWidth="1"/>
    <col min="6" max="7" width="6.57421875" style="34" customWidth="1"/>
    <col min="8" max="8" width="7.140625" style="34" customWidth="1"/>
    <col min="9" max="9" width="6.421875" style="34" customWidth="1"/>
    <col min="10" max="11" width="7.140625" style="34" customWidth="1"/>
    <col min="12" max="12" width="6.57421875" style="34" customWidth="1"/>
    <col min="13" max="13" width="4.8515625" style="34" customWidth="1"/>
    <col min="14" max="14" width="5.8515625" style="37" customWidth="1"/>
    <col min="15" max="15" width="5.57421875" style="37" customWidth="1"/>
    <col min="16" max="16" width="5.421875" style="37" customWidth="1"/>
    <col min="17" max="17" width="6.7109375" style="37" customWidth="1"/>
    <col min="18" max="18" width="5.8515625" style="37" customWidth="1"/>
    <col min="19" max="19" width="7.140625" style="37" customWidth="1"/>
    <col min="20" max="25" width="5.421875" style="37" customWidth="1"/>
    <col min="26" max="28" width="8.57421875" style="37" customWidth="1"/>
    <col min="29" max="29" width="20.28125" style="34" customWidth="1"/>
    <col min="30" max="16384" width="9.140625" style="34" customWidth="1"/>
  </cols>
  <sheetData>
    <row r="1" spans="1:28" s="33" customFormat="1" ht="18.75" customHeight="1">
      <c r="A1" s="463" t="s">
        <v>292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</row>
    <row r="2" spans="1:29" s="33" customFormat="1" ht="18.75" customHeight="1">
      <c r="A2" s="528" t="s">
        <v>606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</row>
    <row r="3" spans="1:30" ht="19.5" customHeight="1" thickBot="1">
      <c r="A3" s="499" t="s">
        <v>347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33"/>
      <c r="AD3" s="218"/>
    </row>
    <row r="4" spans="1:30" ht="19.5" customHeight="1" thickTop="1">
      <c r="A4" s="694" t="s">
        <v>161</v>
      </c>
      <c r="B4" s="530" t="s">
        <v>48</v>
      </c>
      <c r="C4" s="530"/>
      <c r="D4" s="530" t="s">
        <v>49</v>
      </c>
      <c r="E4" s="530"/>
      <c r="F4" s="530" t="s">
        <v>50</v>
      </c>
      <c r="G4" s="530"/>
      <c r="H4" s="530" t="s">
        <v>51</v>
      </c>
      <c r="I4" s="530"/>
      <c r="J4" s="530" t="s">
        <v>52</v>
      </c>
      <c r="K4" s="530"/>
      <c r="L4" s="530" t="s">
        <v>53</v>
      </c>
      <c r="M4" s="530"/>
      <c r="N4" s="530" t="s">
        <v>54</v>
      </c>
      <c r="O4" s="530"/>
      <c r="P4" s="530" t="s">
        <v>55</v>
      </c>
      <c r="Q4" s="530"/>
      <c r="R4" s="530" t="s">
        <v>56</v>
      </c>
      <c r="S4" s="530"/>
      <c r="T4" s="530" t="s">
        <v>57</v>
      </c>
      <c r="U4" s="530"/>
      <c r="V4" s="530" t="s">
        <v>58</v>
      </c>
      <c r="W4" s="530"/>
      <c r="X4" s="530" t="s">
        <v>59</v>
      </c>
      <c r="Y4" s="530"/>
      <c r="Z4" s="739" t="s">
        <v>8</v>
      </c>
      <c r="AA4" s="739"/>
      <c r="AB4" s="739"/>
      <c r="AC4" s="733" t="s">
        <v>510</v>
      </c>
      <c r="AD4" s="218"/>
    </row>
    <row r="5" spans="1:30" ht="19.5" customHeight="1">
      <c r="A5" s="695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88" t="s">
        <v>641</v>
      </c>
      <c r="AA5" s="588"/>
      <c r="AB5" s="588"/>
      <c r="AC5" s="704"/>
      <c r="AD5" s="218"/>
    </row>
    <row r="6" spans="1:30" ht="19.5" customHeight="1">
      <c r="A6" s="695"/>
      <c r="B6" s="322" t="s">
        <v>114</v>
      </c>
      <c r="C6" s="322" t="s">
        <v>637</v>
      </c>
      <c r="D6" s="322" t="s">
        <v>114</v>
      </c>
      <c r="E6" s="322" t="s">
        <v>637</v>
      </c>
      <c r="F6" s="322" t="s">
        <v>114</v>
      </c>
      <c r="G6" s="322" t="s">
        <v>637</v>
      </c>
      <c r="H6" s="322" t="s">
        <v>114</v>
      </c>
      <c r="I6" s="322" t="s">
        <v>637</v>
      </c>
      <c r="J6" s="322" t="s">
        <v>114</v>
      </c>
      <c r="K6" s="322" t="s">
        <v>637</v>
      </c>
      <c r="L6" s="322" t="s">
        <v>114</v>
      </c>
      <c r="M6" s="322" t="s">
        <v>637</v>
      </c>
      <c r="N6" s="322" t="s">
        <v>114</v>
      </c>
      <c r="O6" s="322" t="s">
        <v>637</v>
      </c>
      <c r="P6" s="322" t="s">
        <v>114</v>
      </c>
      <c r="Q6" s="322" t="s">
        <v>637</v>
      </c>
      <c r="R6" s="322" t="s">
        <v>114</v>
      </c>
      <c r="S6" s="322" t="s">
        <v>637</v>
      </c>
      <c r="T6" s="322" t="s">
        <v>114</v>
      </c>
      <c r="U6" s="322" t="s">
        <v>637</v>
      </c>
      <c r="V6" s="322" t="s">
        <v>114</v>
      </c>
      <c r="W6" s="322" t="s">
        <v>637</v>
      </c>
      <c r="X6" s="322" t="s">
        <v>114</v>
      </c>
      <c r="Y6" s="322" t="s">
        <v>637</v>
      </c>
      <c r="Z6" s="322" t="s">
        <v>114</v>
      </c>
      <c r="AA6" s="322" t="s">
        <v>637</v>
      </c>
      <c r="AB6" s="164" t="s">
        <v>41</v>
      </c>
      <c r="AC6" s="704"/>
      <c r="AD6" s="218"/>
    </row>
    <row r="7" spans="1:30" ht="34.5" customHeight="1" thickBot="1">
      <c r="A7" s="736"/>
      <c r="B7" s="310" t="s">
        <v>392</v>
      </c>
      <c r="C7" s="310" t="s">
        <v>393</v>
      </c>
      <c r="D7" s="310" t="s">
        <v>392</v>
      </c>
      <c r="E7" s="310" t="s">
        <v>393</v>
      </c>
      <c r="F7" s="310" t="s">
        <v>392</v>
      </c>
      <c r="G7" s="310" t="s">
        <v>393</v>
      </c>
      <c r="H7" s="310" t="s">
        <v>392</v>
      </c>
      <c r="I7" s="310" t="s">
        <v>393</v>
      </c>
      <c r="J7" s="310" t="s">
        <v>392</v>
      </c>
      <c r="K7" s="310" t="s">
        <v>393</v>
      </c>
      <c r="L7" s="310" t="s">
        <v>392</v>
      </c>
      <c r="M7" s="310" t="s">
        <v>393</v>
      </c>
      <c r="N7" s="310" t="s">
        <v>392</v>
      </c>
      <c r="O7" s="310" t="s">
        <v>393</v>
      </c>
      <c r="P7" s="310" t="s">
        <v>392</v>
      </c>
      <c r="Q7" s="310" t="s">
        <v>393</v>
      </c>
      <c r="R7" s="310" t="s">
        <v>392</v>
      </c>
      <c r="S7" s="310" t="s">
        <v>393</v>
      </c>
      <c r="T7" s="310" t="s">
        <v>392</v>
      </c>
      <c r="U7" s="310" t="s">
        <v>393</v>
      </c>
      <c r="V7" s="310" t="s">
        <v>392</v>
      </c>
      <c r="W7" s="310" t="s">
        <v>393</v>
      </c>
      <c r="X7" s="310" t="s">
        <v>392</v>
      </c>
      <c r="Y7" s="310" t="s">
        <v>393</v>
      </c>
      <c r="Z7" s="310" t="s">
        <v>392</v>
      </c>
      <c r="AA7" s="310" t="s">
        <v>393</v>
      </c>
      <c r="AB7" s="310" t="s">
        <v>441</v>
      </c>
      <c r="AC7" s="734"/>
      <c r="AD7" s="218"/>
    </row>
    <row r="8" spans="1:30" ht="35.25" customHeight="1" thickTop="1">
      <c r="A8" s="224" t="s">
        <v>214</v>
      </c>
      <c r="B8" s="431">
        <v>0</v>
      </c>
      <c r="C8" s="431">
        <v>0</v>
      </c>
      <c r="D8" s="431">
        <v>0</v>
      </c>
      <c r="E8" s="431">
        <v>0</v>
      </c>
      <c r="F8" s="431">
        <v>15</v>
      </c>
      <c r="G8" s="431">
        <v>5</v>
      </c>
      <c r="H8" s="431">
        <v>7</v>
      </c>
      <c r="I8" s="431">
        <v>4</v>
      </c>
      <c r="J8" s="431">
        <v>6</v>
      </c>
      <c r="K8" s="431">
        <v>3</v>
      </c>
      <c r="L8" s="431">
        <v>3</v>
      </c>
      <c r="M8" s="431">
        <v>3</v>
      </c>
      <c r="N8" s="431">
        <v>0</v>
      </c>
      <c r="O8" s="431">
        <v>0</v>
      </c>
      <c r="P8" s="431">
        <v>0</v>
      </c>
      <c r="Q8" s="431">
        <v>0</v>
      </c>
      <c r="R8" s="431">
        <v>0</v>
      </c>
      <c r="S8" s="431">
        <v>0</v>
      </c>
      <c r="T8" s="431">
        <v>0</v>
      </c>
      <c r="U8" s="431">
        <v>0</v>
      </c>
      <c r="V8" s="431">
        <v>0</v>
      </c>
      <c r="W8" s="431">
        <v>0</v>
      </c>
      <c r="X8" s="431">
        <v>0</v>
      </c>
      <c r="Y8" s="431">
        <v>0</v>
      </c>
      <c r="Z8" s="431">
        <f>SUM(X8,V8,T8,R8,P8,N8,L8,J8,H8,F8,D8,B8)</f>
        <v>31</v>
      </c>
      <c r="AA8" s="431">
        <f>SUM(Y8,W8,U8,S8,Q8,O8,M8,K8,I8,G8,E8,C8)</f>
        <v>15</v>
      </c>
      <c r="AB8" s="432">
        <f>SUM(Z8:AA8)</f>
        <v>46</v>
      </c>
      <c r="AC8" s="401" t="s">
        <v>644</v>
      </c>
      <c r="AD8" s="218"/>
    </row>
    <row r="9" spans="1:30" ht="26.25" customHeight="1">
      <c r="A9" s="197" t="s">
        <v>140</v>
      </c>
      <c r="B9" s="433">
        <v>0</v>
      </c>
      <c r="C9" s="433">
        <v>0</v>
      </c>
      <c r="D9" s="433">
        <v>0</v>
      </c>
      <c r="E9" s="433">
        <v>0</v>
      </c>
      <c r="F9" s="433">
        <v>1</v>
      </c>
      <c r="G9" s="433">
        <v>1</v>
      </c>
      <c r="H9" s="433">
        <v>0</v>
      </c>
      <c r="I9" s="433">
        <v>0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1</v>
      </c>
      <c r="U9" s="433">
        <v>0</v>
      </c>
      <c r="V9" s="433">
        <v>1</v>
      </c>
      <c r="W9" s="433">
        <v>0</v>
      </c>
      <c r="X9" s="433">
        <v>0</v>
      </c>
      <c r="Y9" s="433">
        <v>0</v>
      </c>
      <c r="Z9" s="433">
        <f aca="true" t="shared" si="0" ref="Z9:Z23">SUM(X9,V9,T9,R9,P9,N9,L9,J9,H9,F9,D9,B9)</f>
        <v>3</v>
      </c>
      <c r="AA9" s="433">
        <f aca="true" t="shared" si="1" ref="AA9:AA23">SUM(Y9,W9,U9,S9,Q9,O9,M9,K9,I9,G9,E9,C9)</f>
        <v>1</v>
      </c>
      <c r="AB9" s="434">
        <f aca="true" t="shared" si="2" ref="AB9:AB23">SUM(Z9:AA9)</f>
        <v>4</v>
      </c>
      <c r="AC9" s="402" t="s">
        <v>660</v>
      </c>
      <c r="AD9" s="218"/>
    </row>
    <row r="10" spans="1:30" ht="24.75" customHeight="1">
      <c r="A10" s="197" t="s">
        <v>141</v>
      </c>
      <c r="B10" s="433">
        <v>0</v>
      </c>
      <c r="C10" s="433">
        <v>0</v>
      </c>
      <c r="D10" s="433">
        <v>0</v>
      </c>
      <c r="E10" s="433">
        <v>0</v>
      </c>
      <c r="F10" s="433">
        <v>3</v>
      </c>
      <c r="G10" s="433">
        <v>3</v>
      </c>
      <c r="H10" s="433">
        <v>3</v>
      </c>
      <c r="I10" s="433">
        <v>1</v>
      </c>
      <c r="J10" s="433">
        <v>2</v>
      </c>
      <c r="K10" s="433">
        <v>1</v>
      </c>
      <c r="L10" s="433">
        <v>1</v>
      </c>
      <c r="M10" s="433">
        <v>1</v>
      </c>
      <c r="N10" s="433">
        <v>0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  <c r="T10" s="433">
        <v>0</v>
      </c>
      <c r="U10" s="433">
        <v>0</v>
      </c>
      <c r="V10" s="433">
        <v>0</v>
      </c>
      <c r="W10" s="433">
        <v>0</v>
      </c>
      <c r="X10" s="433">
        <v>0</v>
      </c>
      <c r="Y10" s="433">
        <v>0</v>
      </c>
      <c r="Z10" s="433">
        <f t="shared" si="0"/>
        <v>9</v>
      </c>
      <c r="AA10" s="433">
        <f t="shared" si="1"/>
        <v>6</v>
      </c>
      <c r="AB10" s="434">
        <f t="shared" si="2"/>
        <v>15</v>
      </c>
      <c r="AC10" s="402" t="s">
        <v>646</v>
      </c>
      <c r="AD10" s="218"/>
    </row>
    <row r="11" spans="1:30" ht="24.75" customHeight="1">
      <c r="A11" s="197" t="s">
        <v>142</v>
      </c>
      <c r="B11" s="433">
        <v>0</v>
      </c>
      <c r="C11" s="433">
        <v>0</v>
      </c>
      <c r="D11" s="433">
        <v>0</v>
      </c>
      <c r="E11" s="433">
        <v>0</v>
      </c>
      <c r="F11" s="433">
        <v>14</v>
      </c>
      <c r="G11" s="433">
        <v>6</v>
      </c>
      <c r="H11" s="433">
        <v>9</v>
      </c>
      <c r="I11" s="433">
        <v>9</v>
      </c>
      <c r="J11" s="433">
        <v>2</v>
      </c>
      <c r="K11" s="433">
        <v>3</v>
      </c>
      <c r="L11" s="433">
        <v>1</v>
      </c>
      <c r="M11" s="433">
        <v>1</v>
      </c>
      <c r="N11" s="433">
        <v>0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3">
        <v>0</v>
      </c>
      <c r="W11" s="433">
        <v>0</v>
      </c>
      <c r="X11" s="433">
        <v>0</v>
      </c>
      <c r="Y11" s="433">
        <v>0</v>
      </c>
      <c r="Z11" s="433">
        <f t="shared" si="0"/>
        <v>26</v>
      </c>
      <c r="AA11" s="433">
        <f t="shared" si="1"/>
        <v>19</v>
      </c>
      <c r="AB11" s="434">
        <f t="shared" si="2"/>
        <v>45</v>
      </c>
      <c r="AC11" s="402" t="s">
        <v>647</v>
      </c>
      <c r="AD11" s="218"/>
    </row>
    <row r="12" spans="1:30" ht="50.25" customHeight="1">
      <c r="A12" s="190" t="s">
        <v>215</v>
      </c>
      <c r="B12" s="433">
        <v>0</v>
      </c>
      <c r="C12" s="433">
        <v>0</v>
      </c>
      <c r="D12" s="433">
        <v>0</v>
      </c>
      <c r="E12" s="433">
        <v>0</v>
      </c>
      <c r="F12" s="433">
        <v>9</v>
      </c>
      <c r="G12" s="433">
        <v>5</v>
      </c>
      <c r="H12" s="433">
        <v>16</v>
      </c>
      <c r="I12" s="433">
        <v>9</v>
      </c>
      <c r="J12" s="433">
        <v>22</v>
      </c>
      <c r="K12" s="433">
        <v>11</v>
      </c>
      <c r="L12" s="433">
        <v>4</v>
      </c>
      <c r="M12" s="433">
        <v>0</v>
      </c>
      <c r="N12" s="433">
        <v>0</v>
      </c>
      <c r="O12" s="433">
        <v>1</v>
      </c>
      <c r="P12" s="433">
        <v>2</v>
      </c>
      <c r="Q12" s="433">
        <v>0</v>
      </c>
      <c r="R12" s="433">
        <v>0</v>
      </c>
      <c r="S12" s="433">
        <v>0</v>
      </c>
      <c r="T12" s="433">
        <v>0</v>
      </c>
      <c r="U12" s="433">
        <v>1</v>
      </c>
      <c r="V12" s="433">
        <v>0</v>
      </c>
      <c r="W12" s="433">
        <v>0</v>
      </c>
      <c r="X12" s="433">
        <v>0</v>
      </c>
      <c r="Y12" s="433">
        <v>0</v>
      </c>
      <c r="Z12" s="433">
        <f t="shared" si="0"/>
        <v>53</v>
      </c>
      <c r="AA12" s="433">
        <f t="shared" si="1"/>
        <v>27</v>
      </c>
      <c r="AB12" s="434">
        <f t="shared" si="2"/>
        <v>80</v>
      </c>
      <c r="AC12" s="402" t="s">
        <v>648</v>
      </c>
      <c r="AD12" s="218"/>
    </row>
    <row r="13" spans="1:30" ht="45" customHeight="1">
      <c r="A13" s="190" t="s">
        <v>216</v>
      </c>
      <c r="B13" s="433">
        <v>0</v>
      </c>
      <c r="C13" s="433">
        <v>0</v>
      </c>
      <c r="D13" s="433">
        <v>0</v>
      </c>
      <c r="E13" s="433">
        <v>0</v>
      </c>
      <c r="F13" s="433">
        <v>1</v>
      </c>
      <c r="G13" s="433">
        <v>2</v>
      </c>
      <c r="H13" s="433">
        <v>0</v>
      </c>
      <c r="I13" s="433">
        <v>0</v>
      </c>
      <c r="J13" s="433">
        <v>3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  <c r="T13" s="433">
        <v>0</v>
      </c>
      <c r="U13" s="433">
        <v>0</v>
      </c>
      <c r="V13" s="433">
        <v>1</v>
      </c>
      <c r="W13" s="433">
        <v>0</v>
      </c>
      <c r="X13" s="433">
        <v>0</v>
      </c>
      <c r="Y13" s="433">
        <v>0</v>
      </c>
      <c r="Z13" s="433">
        <f t="shared" si="0"/>
        <v>5</v>
      </c>
      <c r="AA13" s="433">
        <f t="shared" si="1"/>
        <v>2</v>
      </c>
      <c r="AB13" s="434">
        <f t="shared" si="2"/>
        <v>7</v>
      </c>
      <c r="AC13" s="402" t="s">
        <v>649</v>
      </c>
      <c r="AD13" s="218"/>
    </row>
    <row r="14" spans="1:30" ht="35.25" customHeight="1">
      <c r="A14" s="190" t="s">
        <v>217</v>
      </c>
      <c r="B14" s="433">
        <v>0</v>
      </c>
      <c r="C14" s="433">
        <v>0</v>
      </c>
      <c r="D14" s="433">
        <v>0</v>
      </c>
      <c r="E14" s="433">
        <v>0</v>
      </c>
      <c r="F14" s="433">
        <v>0</v>
      </c>
      <c r="G14" s="433">
        <v>0</v>
      </c>
      <c r="H14" s="433">
        <v>0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433">
        <v>0</v>
      </c>
      <c r="Z14" s="433">
        <f t="shared" si="0"/>
        <v>0</v>
      </c>
      <c r="AA14" s="433">
        <f t="shared" si="1"/>
        <v>0</v>
      </c>
      <c r="AB14" s="434">
        <f t="shared" si="2"/>
        <v>0</v>
      </c>
      <c r="AC14" s="402" t="s">
        <v>661</v>
      </c>
      <c r="AD14" s="218"/>
    </row>
    <row r="15" spans="1:30" ht="26.25" customHeight="1">
      <c r="A15" s="197" t="s">
        <v>218</v>
      </c>
      <c r="B15" s="433">
        <v>0</v>
      </c>
      <c r="C15" s="433">
        <v>0</v>
      </c>
      <c r="D15" s="433">
        <v>0</v>
      </c>
      <c r="E15" s="433">
        <v>0</v>
      </c>
      <c r="F15" s="433">
        <v>0</v>
      </c>
      <c r="G15" s="433">
        <v>0</v>
      </c>
      <c r="H15" s="433">
        <v>0</v>
      </c>
      <c r="I15" s="433">
        <v>0</v>
      </c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  <c r="T15" s="433">
        <v>0</v>
      </c>
      <c r="U15" s="433">
        <v>0</v>
      </c>
      <c r="V15" s="433">
        <v>0</v>
      </c>
      <c r="W15" s="433">
        <v>0</v>
      </c>
      <c r="X15" s="433">
        <v>0</v>
      </c>
      <c r="Y15" s="433">
        <v>0</v>
      </c>
      <c r="Z15" s="433">
        <f t="shared" si="0"/>
        <v>0</v>
      </c>
      <c r="AA15" s="433">
        <f t="shared" si="1"/>
        <v>0</v>
      </c>
      <c r="AB15" s="434">
        <f t="shared" si="2"/>
        <v>0</v>
      </c>
      <c r="AC15" s="402" t="s">
        <v>662</v>
      </c>
      <c r="AD15" s="218"/>
    </row>
    <row r="16" spans="1:30" ht="35.25" customHeight="1">
      <c r="A16" s="190" t="s">
        <v>219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3">
        <v>0</v>
      </c>
      <c r="H16" s="433">
        <v>0</v>
      </c>
      <c r="I16" s="433">
        <v>0</v>
      </c>
      <c r="J16" s="433">
        <v>1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  <c r="T16" s="433">
        <v>0</v>
      </c>
      <c r="U16" s="433">
        <v>0</v>
      </c>
      <c r="V16" s="433">
        <v>0</v>
      </c>
      <c r="W16" s="433">
        <v>0</v>
      </c>
      <c r="X16" s="433">
        <v>0</v>
      </c>
      <c r="Y16" s="433">
        <v>0</v>
      </c>
      <c r="Z16" s="433">
        <f t="shared" si="0"/>
        <v>1</v>
      </c>
      <c r="AA16" s="433">
        <f t="shared" si="1"/>
        <v>0</v>
      </c>
      <c r="AB16" s="434">
        <f t="shared" si="2"/>
        <v>1</v>
      </c>
      <c r="AC16" s="402" t="s">
        <v>663</v>
      </c>
      <c r="AD16" s="218"/>
    </row>
    <row r="17" spans="1:30" ht="35.25" customHeight="1">
      <c r="A17" s="197" t="s">
        <v>220</v>
      </c>
      <c r="B17" s="433">
        <v>0</v>
      </c>
      <c r="C17" s="433">
        <v>0</v>
      </c>
      <c r="D17" s="433">
        <v>0</v>
      </c>
      <c r="E17" s="433">
        <v>0</v>
      </c>
      <c r="F17" s="433">
        <v>2</v>
      </c>
      <c r="G17" s="433">
        <v>1</v>
      </c>
      <c r="H17" s="433">
        <v>6</v>
      </c>
      <c r="I17" s="433">
        <v>2</v>
      </c>
      <c r="J17" s="433">
        <v>4</v>
      </c>
      <c r="K17" s="433">
        <v>0</v>
      </c>
      <c r="L17" s="433">
        <v>3</v>
      </c>
      <c r="M17" s="433">
        <v>1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  <c r="T17" s="433">
        <v>0</v>
      </c>
      <c r="U17" s="433">
        <v>0</v>
      </c>
      <c r="V17" s="433">
        <v>0</v>
      </c>
      <c r="W17" s="433">
        <v>0</v>
      </c>
      <c r="X17" s="433">
        <v>0</v>
      </c>
      <c r="Y17" s="433">
        <v>0</v>
      </c>
      <c r="Z17" s="433">
        <f t="shared" si="0"/>
        <v>15</v>
      </c>
      <c r="AA17" s="433">
        <f t="shared" si="1"/>
        <v>4</v>
      </c>
      <c r="AB17" s="434">
        <f t="shared" si="2"/>
        <v>19</v>
      </c>
      <c r="AC17" s="402" t="s">
        <v>664</v>
      </c>
      <c r="AD17" s="218"/>
    </row>
    <row r="18" spans="1:30" ht="27.75" customHeight="1">
      <c r="A18" s="190" t="s">
        <v>221</v>
      </c>
      <c r="B18" s="433">
        <v>0</v>
      </c>
      <c r="C18" s="433">
        <v>0</v>
      </c>
      <c r="D18" s="433">
        <v>0</v>
      </c>
      <c r="E18" s="433">
        <v>0</v>
      </c>
      <c r="F18" s="433">
        <v>0</v>
      </c>
      <c r="G18" s="433">
        <v>1</v>
      </c>
      <c r="H18" s="433">
        <v>1</v>
      </c>
      <c r="I18" s="433">
        <v>0</v>
      </c>
      <c r="J18" s="433">
        <v>2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2</v>
      </c>
      <c r="S18" s="433">
        <v>2</v>
      </c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433">
        <v>0</v>
      </c>
      <c r="Z18" s="433">
        <f t="shared" si="0"/>
        <v>5</v>
      </c>
      <c r="AA18" s="433">
        <f t="shared" si="1"/>
        <v>3</v>
      </c>
      <c r="AB18" s="434">
        <f t="shared" si="2"/>
        <v>8</v>
      </c>
      <c r="AC18" s="402" t="s">
        <v>665</v>
      </c>
      <c r="AD18" s="218"/>
    </row>
    <row r="19" spans="1:30" ht="31.5" customHeight="1">
      <c r="A19" s="197" t="s">
        <v>222</v>
      </c>
      <c r="B19" s="433">
        <v>0</v>
      </c>
      <c r="C19" s="433">
        <v>0</v>
      </c>
      <c r="D19" s="433">
        <v>0</v>
      </c>
      <c r="E19" s="433">
        <v>0</v>
      </c>
      <c r="F19" s="433">
        <v>0</v>
      </c>
      <c r="G19" s="433">
        <v>0</v>
      </c>
      <c r="H19" s="433">
        <v>1</v>
      </c>
      <c r="I19" s="433">
        <v>1</v>
      </c>
      <c r="J19" s="433">
        <v>1</v>
      </c>
      <c r="K19" s="433">
        <v>0</v>
      </c>
      <c r="L19" s="433">
        <v>1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  <c r="Z19" s="433">
        <f t="shared" si="0"/>
        <v>3</v>
      </c>
      <c r="AA19" s="433">
        <f t="shared" si="1"/>
        <v>1</v>
      </c>
      <c r="AB19" s="434">
        <f t="shared" si="2"/>
        <v>4</v>
      </c>
      <c r="AC19" s="403" t="s">
        <v>666</v>
      </c>
      <c r="AD19" s="218"/>
    </row>
    <row r="20" spans="1:30" ht="29.25" customHeight="1">
      <c r="A20" s="197" t="s">
        <v>223</v>
      </c>
      <c r="B20" s="433">
        <v>0</v>
      </c>
      <c r="C20" s="433">
        <v>0</v>
      </c>
      <c r="D20" s="433">
        <v>0</v>
      </c>
      <c r="E20" s="433">
        <v>0</v>
      </c>
      <c r="F20" s="433">
        <v>0</v>
      </c>
      <c r="G20" s="433">
        <v>0</v>
      </c>
      <c r="H20" s="433">
        <v>0</v>
      </c>
      <c r="I20" s="433">
        <v>0</v>
      </c>
      <c r="J20" s="433">
        <v>0</v>
      </c>
      <c r="K20" s="433">
        <v>1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3">
        <v>0</v>
      </c>
      <c r="T20" s="433">
        <v>0</v>
      </c>
      <c r="U20" s="433">
        <v>0</v>
      </c>
      <c r="V20" s="433">
        <v>0</v>
      </c>
      <c r="W20" s="433">
        <v>0</v>
      </c>
      <c r="X20" s="433">
        <v>0</v>
      </c>
      <c r="Y20" s="433">
        <v>0</v>
      </c>
      <c r="Z20" s="433">
        <f t="shared" si="0"/>
        <v>0</v>
      </c>
      <c r="AA20" s="433">
        <f t="shared" si="1"/>
        <v>1</v>
      </c>
      <c r="AB20" s="434">
        <f t="shared" si="2"/>
        <v>1</v>
      </c>
      <c r="AC20" s="403" t="s">
        <v>667</v>
      </c>
      <c r="AD20" s="218"/>
    </row>
    <row r="21" spans="1:30" ht="35.25" customHeight="1">
      <c r="A21" s="190" t="s">
        <v>224</v>
      </c>
      <c r="B21" s="433">
        <v>0</v>
      </c>
      <c r="C21" s="433">
        <v>0</v>
      </c>
      <c r="D21" s="433">
        <v>0</v>
      </c>
      <c r="E21" s="433">
        <v>0</v>
      </c>
      <c r="F21" s="433">
        <v>2</v>
      </c>
      <c r="G21" s="433">
        <v>1</v>
      </c>
      <c r="H21" s="433">
        <v>2</v>
      </c>
      <c r="I21" s="433">
        <v>1</v>
      </c>
      <c r="J21" s="433">
        <v>1</v>
      </c>
      <c r="K21" s="433">
        <v>1</v>
      </c>
      <c r="L21" s="433">
        <v>0</v>
      </c>
      <c r="M21" s="433">
        <v>0</v>
      </c>
      <c r="N21" s="433">
        <v>1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  <c r="Z21" s="433">
        <f t="shared" si="0"/>
        <v>6</v>
      </c>
      <c r="AA21" s="433">
        <f t="shared" si="1"/>
        <v>3</v>
      </c>
      <c r="AB21" s="434">
        <f t="shared" si="2"/>
        <v>9</v>
      </c>
      <c r="AC21" s="402" t="s">
        <v>668</v>
      </c>
      <c r="AD21" s="218"/>
    </row>
    <row r="22" spans="1:30" ht="35.25" customHeight="1">
      <c r="A22" s="197" t="s">
        <v>145</v>
      </c>
      <c r="B22" s="433">
        <v>0</v>
      </c>
      <c r="C22" s="433">
        <v>0</v>
      </c>
      <c r="D22" s="433">
        <v>3</v>
      </c>
      <c r="E22" s="433">
        <v>0</v>
      </c>
      <c r="F22" s="433">
        <v>31</v>
      </c>
      <c r="G22" s="433">
        <v>12</v>
      </c>
      <c r="H22" s="433">
        <v>25</v>
      </c>
      <c r="I22" s="433">
        <v>11</v>
      </c>
      <c r="J22" s="433">
        <v>32</v>
      </c>
      <c r="K22" s="433">
        <v>13</v>
      </c>
      <c r="L22" s="433">
        <v>10</v>
      </c>
      <c r="M22" s="433">
        <v>3</v>
      </c>
      <c r="N22" s="433">
        <v>2</v>
      </c>
      <c r="O22" s="433">
        <v>0</v>
      </c>
      <c r="P22" s="433">
        <v>2</v>
      </c>
      <c r="Q22" s="433">
        <v>1</v>
      </c>
      <c r="R22" s="433">
        <v>4</v>
      </c>
      <c r="S22" s="433">
        <v>0</v>
      </c>
      <c r="T22" s="433">
        <v>18</v>
      </c>
      <c r="U22" s="433">
        <v>1</v>
      </c>
      <c r="V22" s="433">
        <v>0</v>
      </c>
      <c r="W22" s="433">
        <v>1</v>
      </c>
      <c r="X22" s="433">
        <v>0</v>
      </c>
      <c r="Y22" s="433">
        <v>0</v>
      </c>
      <c r="Z22" s="433">
        <f t="shared" si="0"/>
        <v>127</v>
      </c>
      <c r="AA22" s="433">
        <f t="shared" si="1"/>
        <v>42</v>
      </c>
      <c r="AB22" s="434">
        <f t="shared" si="2"/>
        <v>169</v>
      </c>
      <c r="AC22" s="405" t="s">
        <v>669</v>
      </c>
      <c r="AD22" s="218"/>
    </row>
    <row r="23" spans="1:30" ht="41.25" customHeight="1" thickBot="1">
      <c r="A23" s="223" t="s">
        <v>225</v>
      </c>
      <c r="B23" s="435">
        <v>0</v>
      </c>
      <c r="C23" s="435">
        <v>0</v>
      </c>
      <c r="D23" s="435">
        <v>11</v>
      </c>
      <c r="E23" s="435">
        <v>4</v>
      </c>
      <c r="F23" s="435">
        <v>73</v>
      </c>
      <c r="G23" s="435">
        <v>47</v>
      </c>
      <c r="H23" s="435">
        <v>136</v>
      </c>
      <c r="I23" s="435">
        <v>54</v>
      </c>
      <c r="J23" s="435">
        <v>118</v>
      </c>
      <c r="K23" s="435">
        <v>50</v>
      </c>
      <c r="L23" s="435">
        <v>8</v>
      </c>
      <c r="M23" s="435">
        <v>5</v>
      </c>
      <c r="N23" s="435">
        <v>0</v>
      </c>
      <c r="O23" s="435">
        <v>0</v>
      </c>
      <c r="P23" s="435">
        <v>0</v>
      </c>
      <c r="Q23" s="435">
        <v>0</v>
      </c>
      <c r="R23" s="435">
        <v>8</v>
      </c>
      <c r="S23" s="435">
        <v>0</v>
      </c>
      <c r="T23" s="435">
        <v>0</v>
      </c>
      <c r="U23" s="435">
        <v>0</v>
      </c>
      <c r="V23" s="435">
        <v>0</v>
      </c>
      <c r="W23" s="435">
        <v>0</v>
      </c>
      <c r="X23" s="435">
        <v>0</v>
      </c>
      <c r="Y23" s="435">
        <v>0</v>
      </c>
      <c r="Z23" s="435">
        <f t="shared" si="0"/>
        <v>354</v>
      </c>
      <c r="AA23" s="435">
        <f t="shared" si="1"/>
        <v>160</v>
      </c>
      <c r="AB23" s="436">
        <f t="shared" si="2"/>
        <v>514</v>
      </c>
      <c r="AC23" s="404" t="s">
        <v>651</v>
      </c>
      <c r="AD23" s="218"/>
    </row>
    <row r="24" spans="14:30" ht="25.5" customHeight="1" thickTop="1"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D24" s="218"/>
    </row>
    <row r="25" spans="1:30" s="35" customFormat="1" ht="30" customHeight="1" thickBot="1">
      <c r="A25" s="304" t="s">
        <v>348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737" t="s">
        <v>632</v>
      </c>
      <c r="AC25" s="737"/>
      <c r="AD25" s="368"/>
    </row>
    <row r="26" spans="1:29" s="35" customFormat="1" ht="30" customHeight="1" thickTop="1">
      <c r="A26" s="688" t="s">
        <v>161</v>
      </c>
      <c r="B26" s="735" t="s">
        <v>48</v>
      </c>
      <c r="C26" s="735"/>
      <c r="D26" s="735" t="s">
        <v>49</v>
      </c>
      <c r="E26" s="735"/>
      <c r="F26" s="735" t="s">
        <v>50</v>
      </c>
      <c r="G26" s="735"/>
      <c r="H26" s="735" t="s">
        <v>51</v>
      </c>
      <c r="I26" s="735"/>
      <c r="J26" s="735" t="s">
        <v>52</v>
      </c>
      <c r="K26" s="735"/>
      <c r="L26" s="735" t="s">
        <v>53</v>
      </c>
      <c r="M26" s="735"/>
      <c r="N26" s="735" t="s">
        <v>54</v>
      </c>
      <c r="O26" s="735"/>
      <c r="P26" s="735" t="s">
        <v>55</v>
      </c>
      <c r="Q26" s="735"/>
      <c r="R26" s="735" t="s">
        <v>56</v>
      </c>
      <c r="S26" s="735"/>
      <c r="T26" s="735" t="s">
        <v>57</v>
      </c>
      <c r="U26" s="735"/>
      <c r="V26" s="735" t="s">
        <v>58</v>
      </c>
      <c r="W26" s="735"/>
      <c r="X26" s="735" t="s">
        <v>59</v>
      </c>
      <c r="Y26" s="735"/>
      <c r="Z26" s="735" t="s">
        <v>8</v>
      </c>
      <c r="AA26" s="735"/>
      <c r="AB26" s="735"/>
      <c r="AC26" s="738" t="s">
        <v>510</v>
      </c>
    </row>
    <row r="27" spans="1:29" ht="30" customHeight="1">
      <c r="A27" s="691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588" t="s">
        <v>641</v>
      </c>
      <c r="AA27" s="588"/>
      <c r="AB27" s="588"/>
      <c r="AC27" s="703"/>
    </row>
    <row r="28" spans="1:37" ht="30" customHeight="1">
      <c r="A28" s="197" t="s">
        <v>227</v>
      </c>
      <c r="B28" s="433">
        <v>0</v>
      </c>
      <c r="C28" s="433">
        <v>0</v>
      </c>
      <c r="D28" s="433">
        <v>0</v>
      </c>
      <c r="E28" s="433">
        <v>0</v>
      </c>
      <c r="F28" s="433">
        <v>0</v>
      </c>
      <c r="G28" s="433">
        <v>0</v>
      </c>
      <c r="H28" s="433">
        <v>0</v>
      </c>
      <c r="I28" s="433">
        <v>0</v>
      </c>
      <c r="J28" s="433">
        <v>0</v>
      </c>
      <c r="K28" s="433">
        <v>0</v>
      </c>
      <c r="L28" s="433">
        <v>0</v>
      </c>
      <c r="M28" s="433">
        <v>0</v>
      </c>
      <c r="N28" s="433">
        <v>0</v>
      </c>
      <c r="O28" s="433">
        <v>0</v>
      </c>
      <c r="P28" s="433">
        <v>0</v>
      </c>
      <c r="Q28" s="433">
        <v>0</v>
      </c>
      <c r="R28" s="433">
        <v>0</v>
      </c>
      <c r="S28" s="433">
        <v>0</v>
      </c>
      <c r="T28" s="433">
        <v>0</v>
      </c>
      <c r="U28" s="433">
        <v>0</v>
      </c>
      <c r="V28" s="433">
        <v>0</v>
      </c>
      <c r="W28" s="433">
        <v>0</v>
      </c>
      <c r="X28" s="433">
        <v>0</v>
      </c>
      <c r="Y28" s="433">
        <v>0</v>
      </c>
      <c r="Z28" s="433">
        <f aca="true" t="shared" si="3" ref="Z28:AA31">SUM(X28,V28,T28,R28,P28,N28,L28,J28,H28,F28,D28,B28)</f>
        <v>0</v>
      </c>
      <c r="AA28" s="433">
        <f t="shared" si="3"/>
        <v>0</v>
      </c>
      <c r="AB28" s="434">
        <f>SUM(Z28:AA28)</f>
        <v>0</v>
      </c>
      <c r="AC28" s="402" t="s">
        <v>670</v>
      </c>
      <c r="AK28" s="400"/>
    </row>
    <row r="29" spans="1:29" ht="30" customHeight="1">
      <c r="A29" s="197" t="s">
        <v>228</v>
      </c>
      <c r="B29" s="433">
        <v>0</v>
      </c>
      <c r="C29" s="433">
        <v>0</v>
      </c>
      <c r="D29" s="433">
        <v>0</v>
      </c>
      <c r="E29" s="433">
        <v>0</v>
      </c>
      <c r="F29" s="433">
        <v>0</v>
      </c>
      <c r="G29" s="433">
        <v>0</v>
      </c>
      <c r="H29" s="433">
        <v>0</v>
      </c>
      <c r="I29" s="433">
        <v>0</v>
      </c>
      <c r="J29" s="433">
        <v>0</v>
      </c>
      <c r="K29" s="433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  <c r="Z29" s="433">
        <f t="shared" si="3"/>
        <v>0</v>
      </c>
      <c r="AA29" s="433">
        <f t="shared" si="3"/>
        <v>0</v>
      </c>
      <c r="AB29" s="434">
        <f>SUM(Z29:AA29)</f>
        <v>0</v>
      </c>
      <c r="AC29" s="402" t="s">
        <v>659</v>
      </c>
    </row>
    <row r="30" spans="1:29" ht="30" customHeight="1">
      <c r="A30" s="197" t="s">
        <v>229</v>
      </c>
      <c r="B30" s="433">
        <v>0</v>
      </c>
      <c r="C30" s="433">
        <v>0</v>
      </c>
      <c r="D30" s="433">
        <v>0</v>
      </c>
      <c r="E30" s="433">
        <v>0</v>
      </c>
      <c r="F30" s="433">
        <v>0</v>
      </c>
      <c r="G30" s="433">
        <v>0</v>
      </c>
      <c r="H30" s="433">
        <v>0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1</v>
      </c>
      <c r="Q30" s="433">
        <v>0</v>
      </c>
      <c r="R30" s="433">
        <v>0</v>
      </c>
      <c r="S30" s="433">
        <v>3</v>
      </c>
      <c r="T30" s="433">
        <v>0</v>
      </c>
      <c r="U30" s="433">
        <v>0</v>
      </c>
      <c r="V30" s="433">
        <v>0</v>
      </c>
      <c r="W30" s="433">
        <v>0</v>
      </c>
      <c r="X30" s="433">
        <v>0</v>
      </c>
      <c r="Y30" s="433">
        <v>0</v>
      </c>
      <c r="Z30" s="433">
        <f t="shared" si="3"/>
        <v>1</v>
      </c>
      <c r="AA30" s="433">
        <f t="shared" si="3"/>
        <v>3</v>
      </c>
      <c r="AB30" s="434">
        <f>SUM(Z30:AA30)</f>
        <v>4</v>
      </c>
      <c r="AC30" s="402" t="s">
        <v>655</v>
      </c>
    </row>
    <row r="31" spans="1:29" ht="30" customHeight="1">
      <c r="A31" s="220" t="s">
        <v>226</v>
      </c>
      <c r="B31" s="251">
        <v>0</v>
      </c>
      <c r="C31" s="251">
        <v>0</v>
      </c>
      <c r="D31" s="251">
        <v>0</v>
      </c>
      <c r="E31" s="251">
        <v>0</v>
      </c>
      <c r="F31" s="433">
        <v>1</v>
      </c>
      <c r="G31" s="433">
        <v>0</v>
      </c>
      <c r="H31" s="433">
        <v>3</v>
      </c>
      <c r="I31" s="433">
        <v>0</v>
      </c>
      <c r="J31" s="433">
        <v>1</v>
      </c>
      <c r="K31" s="433">
        <v>0</v>
      </c>
      <c r="L31" s="433">
        <v>0</v>
      </c>
      <c r="M31" s="433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0</v>
      </c>
      <c r="S31" s="251">
        <v>1</v>
      </c>
      <c r="T31" s="251">
        <v>0</v>
      </c>
      <c r="U31" s="251">
        <v>1</v>
      </c>
      <c r="V31" s="251">
        <v>0</v>
      </c>
      <c r="W31" s="251">
        <v>0</v>
      </c>
      <c r="X31" s="251">
        <v>0</v>
      </c>
      <c r="Y31" s="251">
        <v>0</v>
      </c>
      <c r="Z31" s="433">
        <f t="shared" si="3"/>
        <v>5</v>
      </c>
      <c r="AA31" s="433">
        <f t="shared" si="3"/>
        <v>2</v>
      </c>
      <c r="AB31" s="437">
        <f>SUM(Z31:AA31)</f>
        <v>7</v>
      </c>
      <c r="AC31" s="402" t="s">
        <v>653</v>
      </c>
    </row>
    <row r="32" spans="1:29" ht="30" customHeight="1">
      <c r="A32" s="220" t="s">
        <v>169</v>
      </c>
      <c r="B32" s="251">
        <v>0</v>
      </c>
      <c r="C32" s="251">
        <v>0</v>
      </c>
      <c r="D32" s="251">
        <v>9</v>
      </c>
      <c r="E32" s="251">
        <v>15</v>
      </c>
      <c r="F32" s="433">
        <v>26</v>
      </c>
      <c r="G32" s="433">
        <v>32</v>
      </c>
      <c r="H32" s="433">
        <v>24</v>
      </c>
      <c r="I32" s="433">
        <v>18</v>
      </c>
      <c r="J32" s="433">
        <v>52</v>
      </c>
      <c r="K32" s="433">
        <v>15</v>
      </c>
      <c r="L32" s="433">
        <v>6</v>
      </c>
      <c r="M32" s="433">
        <v>1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0</v>
      </c>
      <c r="V32" s="251">
        <v>0</v>
      </c>
      <c r="W32" s="251">
        <v>0</v>
      </c>
      <c r="X32" s="251">
        <v>0</v>
      </c>
      <c r="Y32" s="251">
        <v>1</v>
      </c>
      <c r="Z32" s="433">
        <f>SUM(X32,V32,T32,R32,P32,N32,L32,J32,H32,F32,D32,B32)</f>
        <v>117</v>
      </c>
      <c r="AA32" s="433">
        <f>SUM(Y32,W32,U32,S32,Q32,O32,M32,K32,I32,G32,E32,C32)</f>
        <v>82</v>
      </c>
      <c r="AB32" s="437">
        <f>SUM(Z32:AA32)</f>
        <v>199</v>
      </c>
      <c r="AC32" s="402" t="s">
        <v>671</v>
      </c>
    </row>
    <row r="33" spans="1:29" ht="30" customHeight="1">
      <c r="A33" s="206" t="s">
        <v>170</v>
      </c>
      <c r="B33" s="251">
        <v>0</v>
      </c>
      <c r="C33" s="251">
        <v>0</v>
      </c>
      <c r="D33" s="251">
        <v>1</v>
      </c>
      <c r="E33" s="251">
        <v>0</v>
      </c>
      <c r="F33" s="251">
        <v>3</v>
      </c>
      <c r="G33" s="251">
        <v>2</v>
      </c>
      <c r="H33" s="251">
        <v>2</v>
      </c>
      <c r="I33" s="251">
        <v>2</v>
      </c>
      <c r="J33" s="433">
        <v>2</v>
      </c>
      <c r="K33" s="433">
        <v>2</v>
      </c>
      <c r="L33" s="433">
        <v>0</v>
      </c>
      <c r="M33" s="433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433">
        <f aca="true" t="shared" si="4" ref="Z33:Z42">SUM(X33,V33,T33,R33,P33,N33,L33,J33,H33,F33,D33,B33)</f>
        <v>8</v>
      </c>
      <c r="AA33" s="433">
        <f aca="true" t="shared" si="5" ref="AA33:AA42">SUM(Y33,W33,U33,S33,Q33,O33,M33,K33,I33,G33,E33,C33)</f>
        <v>6</v>
      </c>
      <c r="AB33" s="437">
        <f aca="true" t="shared" si="6" ref="AB33:AB42">SUM(Z33:AA33)</f>
        <v>14</v>
      </c>
      <c r="AC33" s="402" t="s">
        <v>672</v>
      </c>
    </row>
    <row r="34" spans="1:29" s="36" customFormat="1" ht="30" customHeight="1">
      <c r="A34" s="206" t="s">
        <v>150</v>
      </c>
      <c r="B34" s="251">
        <v>0</v>
      </c>
      <c r="C34" s="251">
        <v>0</v>
      </c>
      <c r="D34" s="251">
        <v>31</v>
      </c>
      <c r="E34" s="251">
        <v>37</v>
      </c>
      <c r="F34" s="251">
        <v>129</v>
      </c>
      <c r="G34" s="251">
        <v>73</v>
      </c>
      <c r="H34" s="251">
        <v>107</v>
      </c>
      <c r="I34" s="251">
        <v>77</v>
      </c>
      <c r="J34" s="433">
        <v>101</v>
      </c>
      <c r="K34" s="433">
        <v>67</v>
      </c>
      <c r="L34" s="433">
        <v>60</v>
      </c>
      <c r="M34" s="433">
        <v>27</v>
      </c>
      <c r="N34" s="251">
        <v>6</v>
      </c>
      <c r="O34" s="251">
        <v>14</v>
      </c>
      <c r="P34" s="251">
        <v>10</v>
      </c>
      <c r="Q34" s="251">
        <v>25</v>
      </c>
      <c r="R34" s="251">
        <v>10</v>
      </c>
      <c r="S34" s="251">
        <v>8</v>
      </c>
      <c r="T34" s="251">
        <v>7</v>
      </c>
      <c r="U34" s="251">
        <v>8</v>
      </c>
      <c r="V34" s="251">
        <v>1</v>
      </c>
      <c r="W34" s="251">
        <v>2</v>
      </c>
      <c r="X34" s="251">
        <v>0</v>
      </c>
      <c r="Y34" s="251">
        <v>0</v>
      </c>
      <c r="Z34" s="433">
        <f t="shared" si="4"/>
        <v>462</v>
      </c>
      <c r="AA34" s="433">
        <f t="shared" si="5"/>
        <v>338</v>
      </c>
      <c r="AB34" s="437">
        <f t="shared" si="6"/>
        <v>800</v>
      </c>
      <c r="AC34" s="402" t="s">
        <v>656</v>
      </c>
    </row>
    <row r="35" spans="1:29" ht="30" customHeight="1">
      <c r="A35" s="206" t="s">
        <v>171</v>
      </c>
      <c r="B35" s="251">
        <v>0</v>
      </c>
      <c r="C35" s="251">
        <v>0</v>
      </c>
      <c r="D35" s="251">
        <v>0</v>
      </c>
      <c r="E35" s="251">
        <v>2</v>
      </c>
      <c r="F35" s="251">
        <v>17</v>
      </c>
      <c r="G35" s="251">
        <v>7</v>
      </c>
      <c r="H35" s="251">
        <v>25</v>
      </c>
      <c r="I35" s="251">
        <v>16</v>
      </c>
      <c r="J35" s="433">
        <v>21</v>
      </c>
      <c r="K35" s="433">
        <v>17</v>
      </c>
      <c r="L35" s="433">
        <v>11</v>
      </c>
      <c r="M35" s="433">
        <v>10</v>
      </c>
      <c r="N35" s="251">
        <v>0</v>
      </c>
      <c r="O35" s="251">
        <v>0</v>
      </c>
      <c r="P35" s="251">
        <v>0</v>
      </c>
      <c r="Q35" s="251">
        <v>1</v>
      </c>
      <c r="R35" s="251">
        <v>0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433">
        <f t="shared" si="4"/>
        <v>74</v>
      </c>
      <c r="AA35" s="433">
        <f t="shared" si="5"/>
        <v>53</v>
      </c>
      <c r="AB35" s="437">
        <f t="shared" si="6"/>
        <v>127</v>
      </c>
      <c r="AC35" s="402" t="s">
        <v>673</v>
      </c>
    </row>
    <row r="36" spans="1:29" ht="30" customHeight="1">
      <c r="A36" s="220" t="s">
        <v>172</v>
      </c>
      <c r="B36" s="251">
        <v>0</v>
      </c>
      <c r="C36" s="251">
        <v>0</v>
      </c>
      <c r="D36" s="251">
        <v>1</v>
      </c>
      <c r="E36" s="251">
        <v>1</v>
      </c>
      <c r="F36" s="251">
        <v>21</v>
      </c>
      <c r="G36" s="251">
        <v>16</v>
      </c>
      <c r="H36" s="251">
        <v>26</v>
      </c>
      <c r="I36" s="251">
        <v>15</v>
      </c>
      <c r="J36" s="433">
        <v>7</v>
      </c>
      <c r="K36" s="433">
        <v>8</v>
      </c>
      <c r="L36" s="251">
        <v>1</v>
      </c>
      <c r="M36" s="251">
        <v>0</v>
      </c>
      <c r="N36" s="251">
        <v>0</v>
      </c>
      <c r="O36" s="251">
        <v>0</v>
      </c>
      <c r="P36" s="251">
        <v>0</v>
      </c>
      <c r="Q36" s="251">
        <v>0</v>
      </c>
      <c r="R36" s="251">
        <v>0</v>
      </c>
      <c r="S36" s="251">
        <v>0</v>
      </c>
      <c r="T36" s="251">
        <v>0</v>
      </c>
      <c r="U36" s="251">
        <v>0</v>
      </c>
      <c r="V36" s="251">
        <v>0</v>
      </c>
      <c r="W36" s="251">
        <v>0</v>
      </c>
      <c r="X36" s="251">
        <v>0</v>
      </c>
      <c r="Y36" s="251">
        <v>0</v>
      </c>
      <c r="Z36" s="433">
        <f t="shared" si="4"/>
        <v>56</v>
      </c>
      <c r="AA36" s="433">
        <f t="shared" si="5"/>
        <v>40</v>
      </c>
      <c r="AB36" s="437">
        <f t="shared" si="6"/>
        <v>96</v>
      </c>
      <c r="AC36" s="402" t="s">
        <v>674</v>
      </c>
    </row>
    <row r="37" spans="1:29" ht="30" customHeight="1">
      <c r="A37" s="220" t="s">
        <v>173</v>
      </c>
      <c r="B37" s="251">
        <v>0</v>
      </c>
      <c r="C37" s="251">
        <v>0</v>
      </c>
      <c r="D37" s="251">
        <v>15</v>
      </c>
      <c r="E37" s="251">
        <v>6</v>
      </c>
      <c r="F37" s="251">
        <v>53</v>
      </c>
      <c r="G37" s="251">
        <v>43</v>
      </c>
      <c r="H37" s="251">
        <v>58</v>
      </c>
      <c r="I37" s="251">
        <v>40</v>
      </c>
      <c r="J37" s="251">
        <v>50</v>
      </c>
      <c r="K37" s="251">
        <v>32</v>
      </c>
      <c r="L37" s="251">
        <v>20</v>
      </c>
      <c r="M37" s="251">
        <v>23</v>
      </c>
      <c r="N37" s="251">
        <v>0</v>
      </c>
      <c r="O37" s="251">
        <v>0</v>
      </c>
      <c r="P37" s="251">
        <v>2</v>
      </c>
      <c r="Q37" s="251">
        <v>0</v>
      </c>
      <c r="R37" s="251">
        <v>0</v>
      </c>
      <c r="S37" s="251">
        <v>0</v>
      </c>
      <c r="T37" s="251">
        <v>0</v>
      </c>
      <c r="U37" s="251">
        <v>1</v>
      </c>
      <c r="V37" s="251">
        <v>0</v>
      </c>
      <c r="W37" s="251">
        <v>0</v>
      </c>
      <c r="X37" s="251">
        <v>0</v>
      </c>
      <c r="Y37" s="251">
        <v>0</v>
      </c>
      <c r="Z37" s="433">
        <f t="shared" si="4"/>
        <v>198</v>
      </c>
      <c r="AA37" s="433">
        <f t="shared" si="5"/>
        <v>145</v>
      </c>
      <c r="AB37" s="437">
        <f t="shared" si="6"/>
        <v>343</v>
      </c>
      <c r="AC37" s="402" t="s">
        <v>675</v>
      </c>
    </row>
    <row r="38" spans="1:29" ht="30" customHeight="1">
      <c r="A38" s="220" t="s">
        <v>151</v>
      </c>
      <c r="B38" s="251">
        <v>0</v>
      </c>
      <c r="C38" s="251">
        <v>0</v>
      </c>
      <c r="D38" s="251">
        <v>1</v>
      </c>
      <c r="E38" s="251">
        <v>2</v>
      </c>
      <c r="F38" s="251">
        <v>19</v>
      </c>
      <c r="G38" s="251">
        <v>11</v>
      </c>
      <c r="H38" s="251">
        <v>15</v>
      </c>
      <c r="I38" s="251">
        <v>6</v>
      </c>
      <c r="J38" s="251">
        <v>5</v>
      </c>
      <c r="K38" s="251">
        <v>6</v>
      </c>
      <c r="L38" s="251">
        <v>1</v>
      </c>
      <c r="M38" s="251">
        <v>0</v>
      </c>
      <c r="N38" s="251">
        <v>0</v>
      </c>
      <c r="O38" s="251">
        <v>0</v>
      </c>
      <c r="P38" s="251">
        <v>0</v>
      </c>
      <c r="Q38" s="251">
        <v>0</v>
      </c>
      <c r="R38" s="251">
        <v>1</v>
      </c>
      <c r="S38" s="251">
        <v>0</v>
      </c>
      <c r="T38" s="251">
        <v>0</v>
      </c>
      <c r="U38" s="251">
        <v>0</v>
      </c>
      <c r="V38" s="251">
        <v>0</v>
      </c>
      <c r="W38" s="251">
        <v>1</v>
      </c>
      <c r="X38" s="251">
        <v>0</v>
      </c>
      <c r="Y38" s="251">
        <v>0</v>
      </c>
      <c r="Z38" s="433">
        <f t="shared" si="4"/>
        <v>42</v>
      </c>
      <c r="AA38" s="433">
        <f t="shared" si="5"/>
        <v>26</v>
      </c>
      <c r="AB38" s="437">
        <f t="shared" si="6"/>
        <v>68</v>
      </c>
      <c r="AC38" s="402" t="s">
        <v>657</v>
      </c>
    </row>
    <row r="39" spans="1:29" ht="30" customHeight="1">
      <c r="A39" s="220" t="s">
        <v>174</v>
      </c>
      <c r="B39" s="251">
        <v>0</v>
      </c>
      <c r="C39" s="251">
        <v>0</v>
      </c>
      <c r="D39" s="251">
        <v>1</v>
      </c>
      <c r="E39" s="251">
        <v>0</v>
      </c>
      <c r="F39" s="251">
        <v>3</v>
      </c>
      <c r="G39" s="251">
        <v>0</v>
      </c>
      <c r="H39" s="251">
        <v>0</v>
      </c>
      <c r="I39" s="251">
        <v>0</v>
      </c>
      <c r="J39" s="251">
        <v>0</v>
      </c>
      <c r="K39" s="251">
        <v>0</v>
      </c>
      <c r="L39" s="251">
        <v>0</v>
      </c>
      <c r="M39" s="251">
        <v>0</v>
      </c>
      <c r="N39" s="251">
        <v>0</v>
      </c>
      <c r="O39" s="251">
        <v>0</v>
      </c>
      <c r="P39" s="251">
        <v>0</v>
      </c>
      <c r="Q39" s="251">
        <v>0</v>
      </c>
      <c r="R39" s="251">
        <v>0</v>
      </c>
      <c r="S39" s="251">
        <v>0</v>
      </c>
      <c r="T39" s="251">
        <v>0</v>
      </c>
      <c r="U39" s="251">
        <v>0</v>
      </c>
      <c r="V39" s="251">
        <v>0</v>
      </c>
      <c r="W39" s="251">
        <v>0</v>
      </c>
      <c r="X39" s="251">
        <v>0</v>
      </c>
      <c r="Y39" s="251">
        <v>0</v>
      </c>
      <c r="Z39" s="433">
        <f t="shared" si="4"/>
        <v>4</v>
      </c>
      <c r="AA39" s="433">
        <f t="shared" si="5"/>
        <v>0</v>
      </c>
      <c r="AB39" s="437">
        <f t="shared" si="6"/>
        <v>4</v>
      </c>
      <c r="AC39" s="402" t="s">
        <v>676</v>
      </c>
    </row>
    <row r="40" spans="1:29" ht="30" customHeight="1">
      <c r="A40" s="220" t="s">
        <v>175</v>
      </c>
      <c r="B40" s="251">
        <v>0</v>
      </c>
      <c r="C40" s="251">
        <v>0</v>
      </c>
      <c r="D40" s="251">
        <v>0</v>
      </c>
      <c r="E40" s="251">
        <v>1</v>
      </c>
      <c r="F40" s="251">
        <v>1</v>
      </c>
      <c r="G40" s="251">
        <v>0</v>
      </c>
      <c r="H40" s="251">
        <v>1</v>
      </c>
      <c r="I40" s="251">
        <v>1</v>
      </c>
      <c r="J40" s="251">
        <v>0</v>
      </c>
      <c r="K40" s="251">
        <v>0</v>
      </c>
      <c r="L40" s="251">
        <v>0</v>
      </c>
      <c r="M40" s="251">
        <v>0</v>
      </c>
      <c r="N40" s="251">
        <v>0</v>
      </c>
      <c r="O40" s="251">
        <v>0</v>
      </c>
      <c r="P40" s="251">
        <v>0</v>
      </c>
      <c r="Q40" s="251">
        <v>0</v>
      </c>
      <c r="R40" s="251">
        <v>0</v>
      </c>
      <c r="S40" s="251">
        <v>0</v>
      </c>
      <c r="T40" s="251">
        <v>0</v>
      </c>
      <c r="U40" s="251">
        <v>0</v>
      </c>
      <c r="V40" s="251">
        <v>0</v>
      </c>
      <c r="W40" s="251">
        <v>0</v>
      </c>
      <c r="X40" s="251">
        <v>0</v>
      </c>
      <c r="Y40" s="251">
        <v>0</v>
      </c>
      <c r="Z40" s="433">
        <f t="shared" si="4"/>
        <v>2</v>
      </c>
      <c r="AA40" s="433">
        <f t="shared" si="5"/>
        <v>2</v>
      </c>
      <c r="AB40" s="437">
        <f t="shared" si="6"/>
        <v>4</v>
      </c>
      <c r="AC40" s="402" t="s">
        <v>677</v>
      </c>
    </row>
    <row r="41" spans="1:29" ht="30" customHeight="1">
      <c r="A41" s="220" t="s">
        <v>152</v>
      </c>
      <c r="B41" s="251">
        <v>0</v>
      </c>
      <c r="C41" s="251">
        <v>0</v>
      </c>
      <c r="D41" s="251">
        <v>4</v>
      </c>
      <c r="E41" s="251">
        <v>1</v>
      </c>
      <c r="F41" s="251">
        <v>29</v>
      </c>
      <c r="G41" s="251">
        <v>15</v>
      </c>
      <c r="H41" s="251">
        <v>40</v>
      </c>
      <c r="I41" s="251">
        <v>19</v>
      </c>
      <c r="J41" s="251">
        <v>10</v>
      </c>
      <c r="K41" s="251">
        <v>0</v>
      </c>
      <c r="L41" s="251">
        <v>0</v>
      </c>
      <c r="M41" s="251">
        <v>2</v>
      </c>
      <c r="N41" s="251">
        <v>0</v>
      </c>
      <c r="O41" s="251">
        <v>0</v>
      </c>
      <c r="P41" s="251">
        <v>0</v>
      </c>
      <c r="Q41" s="251">
        <v>0</v>
      </c>
      <c r="R41" s="251">
        <v>0</v>
      </c>
      <c r="S41" s="251">
        <v>0</v>
      </c>
      <c r="T41" s="251">
        <v>0</v>
      </c>
      <c r="U41" s="251">
        <v>0</v>
      </c>
      <c r="V41" s="251">
        <v>0</v>
      </c>
      <c r="W41" s="251">
        <v>0</v>
      </c>
      <c r="X41" s="251">
        <v>0</v>
      </c>
      <c r="Y41" s="251">
        <v>0</v>
      </c>
      <c r="Z41" s="433">
        <f t="shared" si="4"/>
        <v>83</v>
      </c>
      <c r="AA41" s="433">
        <f t="shared" si="5"/>
        <v>37</v>
      </c>
      <c r="AB41" s="437">
        <f t="shared" si="6"/>
        <v>120</v>
      </c>
      <c r="AC41" s="407" t="s">
        <v>658</v>
      </c>
    </row>
    <row r="42" spans="1:29" ht="30" customHeight="1" thickBot="1">
      <c r="A42" s="222" t="s">
        <v>157</v>
      </c>
      <c r="B42" s="438">
        <v>0</v>
      </c>
      <c r="C42" s="438">
        <v>0</v>
      </c>
      <c r="D42" s="438">
        <v>54</v>
      </c>
      <c r="E42" s="438">
        <v>15</v>
      </c>
      <c r="F42" s="438">
        <v>99</v>
      </c>
      <c r="G42" s="438">
        <v>25</v>
      </c>
      <c r="H42" s="438">
        <v>29</v>
      </c>
      <c r="I42" s="438">
        <v>2</v>
      </c>
      <c r="J42" s="438">
        <v>1</v>
      </c>
      <c r="K42" s="438">
        <v>2</v>
      </c>
      <c r="L42" s="438">
        <v>4</v>
      </c>
      <c r="M42" s="438">
        <v>16</v>
      </c>
      <c r="N42" s="438">
        <v>7</v>
      </c>
      <c r="O42" s="438">
        <v>24</v>
      </c>
      <c r="P42" s="438">
        <v>14</v>
      </c>
      <c r="Q42" s="438">
        <v>20</v>
      </c>
      <c r="R42" s="438">
        <v>8</v>
      </c>
      <c r="S42" s="438">
        <v>19</v>
      </c>
      <c r="T42" s="438">
        <v>9</v>
      </c>
      <c r="U42" s="438">
        <v>4</v>
      </c>
      <c r="V42" s="438">
        <v>18</v>
      </c>
      <c r="W42" s="438">
        <v>1</v>
      </c>
      <c r="X42" s="438">
        <v>0</v>
      </c>
      <c r="Y42" s="438">
        <v>0</v>
      </c>
      <c r="Z42" s="439">
        <f t="shared" si="4"/>
        <v>243</v>
      </c>
      <c r="AA42" s="439">
        <f t="shared" si="5"/>
        <v>128</v>
      </c>
      <c r="AB42" s="440">
        <f t="shared" si="6"/>
        <v>371</v>
      </c>
      <c r="AC42" s="406" t="s">
        <v>410</v>
      </c>
    </row>
    <row r="43" spans="1:29" ht="30" customHeight="1" thickBot="1" thickTop="1">
      <c r="A43" s="221" t="s">
        <v>0</v>
      </c>
      <c r="B43" s="441">
        <f aca="true" t="shared" si="7" ref="B43:AB43">SUM(B31:B42,B8:B30)</f>
        <v>0</v>
      </c>
      <c r="C43" s="441">
        <f t="shared" si="7"/>
        <v>0</v>
      </c>
      <c r="D43" s="441">
        <f t="shared" si="7"/>
        <v>131</v>
      </c>
      <c r="E43" s="441">
        <f t="shared" si="7"/>
        <v>84</v>
      </c>
      <c r="F43" s="441">
        <f t="shared" si="7"/>
        <v>552</v>
      </c>
      <c r="G43" s="441">
        <f t="shared" si="7"/>
        <v>308</v>
      </c>
      <c r="H43" s="441">
        <f t="shared" si="7"/>
        <v>536</v>
      </c>
      <c r="I43" s="441">
        <f t="shared" si="7"/>
        <v>288</v>
      </c>
      <c r="J43" s="441">
        <f t="shared" si="7"/>
        <v>444</v>
      </c>
      <c r="K43" s="441">
        <f t="shared" si="7"/>
        <v>232</v>
      </c>
      <c r="L43" s="441">
        <f t="shared" si="7"/>
        <v>134</v>
      </c>
      <c r="M43" s="441">
        <f t="shared" si="7"/>
        <v>93</v>
      </c>
      <c r="N43" s="441">
        <f t="shared" si="7"/>
        <v>16</v>
      </c>
      <c r="O43" s="441">
        <f t="shared" si="7"/>
        <v>39</v>
      </c>
      <c r="P43" s="441">
        <f t="shared" si="7"/>
        <v>31</v>
      </c>
      <c r="Q43" s="441">
        <f t="shared" si="7"/>
        <v>47</v>
      </c>
      <c r="R43" s="441">
        <f t="shared" si="7"/>
        <v>33</v>
      </c>
      <c r="S43" s="441">
        <f t="shared" si="7"/>
        <v>33</v>
      </c>
      <c r="T43" s="441">
        <f t="shared" si="7"/>
        <v>35</v>
      </c>
      <c r="U43" s="441">
        <f t="shared" si="7"/>
        <v>16</v>
      </c>
      <c r="V43" s="441">
        <f t="shared" si="7"/>
        <v>21</v>
      </c>
      <c r="W43" s="441">
        <f t="shared" si="7"/>
        <v>5</v>
      </c>
      <c r="X43" s="441">
        <f t="shared" si="7"/>
        <v>0</v>
      </c>
      <c r="Y43" s="441">
        <f t="shared" si="7"/>
        <v>1</v>
      </c>
      <c r="Z43" s="441">
        <f t="shared" si="7"/>
        <v>1933</v>
      </c>
      <c r="AA43" s="441">
        <f t="shared" si="7"/>
        <v>1146</v>
      </c>
      <c r="AB43" s="441">
        <f t="shared" si="7"/>
        <v>3079</v>
      </c>
      <c r="AC43" s="408" t="s">
        <v>374</v>
      </c>
    </row>
    <row r="44" spans="1:28" ht="24" customHeight="1" thickTop="1">
      <c r="A44" s="38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</sheetData>
  <sheetProtection/>
  <mergeCells count="48">
    <mergeCell ref="A26:A27"/>
    <mergeCell ref="J26:K26"/>
    <mergeCell ref="R26:S26"/>
    <mergeCell ref="L4:M4"/>
    <mergeCell ref="H4:I4"/>
    <mergeCell ref="A2:AC2"/>
    <mergeCell ref="Z26:AB26"/>
    <mergeCell ref="V4:W4"/>
    <mergeCell ref="Z4:AB4"/>
    <mergeCell ref="T4:U4"/>
    <mergeCell ref="H26:I26"/>
    <mergeCell ref="AB25:AC25"/>
    <mergeCell ref="F4:G4"/>
    <mergeCell ref="N26:O26"/>
    <mergeCell ref="L26:M26"/>
    <mergeCell ref="J5:K5"/>
    <mergeCell ref="L5:M5"/>
    <mergeCell ref="N5:O5"/>
    <mergeCell ref="J4:K4"/>
    <mergeCell ref="AC26:AC27"/>
    <mergeCell ref="D26:E26"/>
    <mergeCell ref="B26:C26"/>
    <mergeCell ref="P26:Q26"/>
    <mergeCell ref="F26:G26"/>
    <mergeCell ref="P5:Q5"/>
    <mergeCell ref="A1:AB1"/>
    <mergeCell ref="N4:O4"/>
    <mergeCell ref="P4:Q4"/>
    <mergeCell ref="R4:S4"/>
    <mergeCell ref="A4:A7"/>
    <mergeCell ref="B4:C4"/>
    <mergeCell ref="R5:S5"/>
    <mergeCell ref="X4:Y4"/>
    <mergeCell ref="D4:E4"/>
    <mergeCell ref="A3:AB3"/>
    <mergeCell ref="B5:C5"/>
    <mergeCell ref="D5:E5"/>
    <mergeCell ref="F5:G5"/>
    <mergeCell ref="H5:I5"/>
    <mergeCell ref="AC4:AC7"/>
    <mergeCell ref="V26:W26"/>
    <mergeCell ref="Z27:AB27"/>
    <mergeCell ref="T5:U5"/>
    <mergeCell ref="V5:W5"/>
    <mergeCell ref="X5:Y5"/>
    <mergeCell ref="Z5:AB5"/>
    <mergeCell ref="X26:Y26"/>
    <mergeCell ref="T26:U26"/>
  </mergeCells>
  <printOptions horizontalCentered="1"/>
  <pageMargins left="0.5" right="0.5" top="0.75" bottom="1" header="0.75" footer="1"/>
  <pageSetup firstPageNumber="49" useFirstPageNumber="1" horizontalDpi="600" verticalDpi="600" orientation="landscape" paperSize="9" scale="65" r:id="rId1"/>
  <headerFooter alignWithMargins="0">
    <oddFooter>&amp;C&amp;12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19"/>
  <sheetViews>
    <sheetView rightToLeft="1" view="pageBreakPreview" zoomScale="60" zoomScaleNormal="75" zoomScalePageLayoutView="0" workbookViewId="0" topLeftCell="A1">
      <selection activeCell="A30" sqref="A30"/>
    </sheetView>
  </sheetViews>
  <sheetFormatPr defaultColWidth="9.140625" defaultRowHeight="12.75"/>
  <cols>
    <col min="1" max="1" width="15.140625" style="19" customWidth="1"/>
    <col min="2" max="2" width="8.140625" style="19" customWidth="1"/>
    <col min="3" max="3" width="8.00390625" style="19" customWidth="1"/>
    <col min="4" max="4" width="9.00390625" style="19" customWidth="1"/>
    <col min="5" max="5" width="8.28125" style="19" customWidth="1"/>
    <col min="6" max="6" width="8.421875" style="19" customWidth="1"/>
    <col min="7" max="7" width="9.140625" style="19" customWidth="1"/>
    <col min="8" max="8" width="8.421875" style="19" customWidth="1"/>
    <col min="9" max="9" width="9.140625" style="19" customWidth="1"/>
    <col min="10" max="10" width="10.140625" style="19" customWidth="1"/>
    <col min="11" max="11" width="9.00390625" style="19" customWidth="1"/>
    <col min="12" max="14" width="10.140625" style="19" customWidth="1"/>
    <col min="15" max="15" width="27.28125" style="19" customWidth="1"/>
    <col min="16" max="16384" width="9.140625" style="19" customWidth="1"/>
  </cols>
  <sheetData>
    <row r="1" spans="1:19" s="32" customFormat="1" ht="27.75">
      <c r="A1" s="477" t="s">
        <v>293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31"/>
      <c r="P1" s="31"/>
      <c r="Q1" s="30"/>
      <c r="R1" s="30"/>
      <c r="S1" s="30"/>
    </row>
    <row r="2" spans="1:19" s="32" customFormat="1" ht="44.25" customHeight="1">
      <c r="A2" s="528" t="s">
        <v>607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31"/>
      <c r="Q2" s="30"/>
      <c r="R2" s="30"/>
      <c r="S2" s="30"/>
    </row>
    <row r="3" spans="1:19" s="32" customFormat="1" ht="24.75" customHeight="1" thickBot="1">
      <c r="A3" s="743" t="s">
        <v>349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306" t="s">
        <v>530</v>
      </c>
      <c r="P3" s="31"/>
      <c r="Q3" s="30"/>
      <c r="R3" s="30"/>
      <c r="S3" s="30"/>
    </row>
    <row r="4" spans="1:15" ht="24.75" customHeight="1" thickTop="1">
      <c r="A4" s="663" t="s">
        <v>176</v>
      </c>
      <c r="B4" s="530" t="s">
        <v>177</v>
      </c>
      <c r="C4" s="530"/>
      <c r="D4" s="530" t="s">
        <v>178</v>
      </c>
      <c r="E4" s="530"/>
      <c r="F4" s="530" t="s">
        <v>179</v>
      </c>
      <c r="G4" s="530"/>
      <c r="H4" s="530" t="s">
        <v>180</v>
      </c>
      <c r="I4" s="530"/>
      <c r="J4" s="530" t="s">
        <v>181</v>
      </c>
      <c r="K4" s="530"/>
      <c r="L4" s="530" t="s">
        <v>0</v>
      </c>
      <c r="M4" s="530"/>
      <c r="N4" s="530"/>
      <c r="O4" s="740" t="s">
        <v>519</v>
      </c>
    </row>
    <row r="5" spans="1:15" ht="49.5" customHeight="1">
      <c r="A5" s="665"/>
      <c r="B5" s="665" t="s">
        <v>678</v>
      </c>
      <c r="C5" s="665"/>
      <c r="D5" s="665" t="s">
        <v>679</v>
      </c>
      <c r="E5" s="665"/>
      <c r="F5" s="665" t="s">
        <v>680</v>
      </c>
      <c r="G5" s="665"/>
      <c r="H5" s="665" t="s">
        <v>681</v>
      </c>
      <c r="I5" s="665"/>
      <c r="J5" s="665" t="s">
        <v>682</v>
      </c>
      <c r="K5" s="665"/>
      <c r="L5" s="532" t="s">
        <v>374</v>
      </c>
      <c r="M5" s="532"/>
      <c r="N5" s="532"/>
      <c r="O5" s="741"/>
    </row>
    <row r="6" spans="1:15" ht="20.25" customHeight="1">
      <c r="A6" s="665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226" t="s">
        <v>41</v>
      </c>
      <c r="O6" s="741"/>
    </row>
    <row r="7" spans="1:15" ht="23.25" customHeight="1" thickBot="1">
      <c r="A7" s="744"/>
      <c r="B7" s="309" t="s">
        <v>392</v>
      </c>
      <c r="C7" s="309" t="s">
        <v>393</v>
      </c>
      <c r="D7" s="309" t="s">
        <v>392</v>
      </c>
      <c r="E7" s="309" t="s">
        <v>393</v>
      </c>
      <c r="F7" s="309" t="s">
        <v>392</v>
      </c>
      <c r="G7" s="309" t="s">
        <v>393</v>
      </c>
      <c r="H7" s="309" t="s">
        <v>392</v>
      </c>
      <c r="I7" s="309" t="s">
        <v>393</v>
      </c>
      <c r="J7" s="309" t="s">
        <v>392</v>
      </c>
      <c r="K7" s="309" t="s">
        <v>393</v>
      </c>
      <c r="L7" s="309" t="s">
        <v>392</v>
      </c>
      <c r="M7" s="309" t="s">
        <v>393</v>
      </c>
      <c r="N7" s="309" t="s">
        <v>394</v>
      </c>
      <c r="O7" s="742"/>
    </row>
    <row r="8" spans="1:15" ht="28.5" customHeight="1" thickTop="1">
      <c r="A8" s="163" t="s">
        <v>182</v>
      </c>
      <c r="B8" s="103">
        <v>20</v>
      </c>
      <c r="C8" s="103">
        <v>8</v>
      </c>
      <c r="D8" s="103">
        <v>26</v>
      </c>
      <c r="E8" s="103">
        <v>92</v>
      </c>
      <c r="F8" s="103">
        <v>0</v>
      </c>
      <c r="G8" s="103">
        <v>2</v>
      </c>
      <c r="H8" s="103">
        <v>0</v>
      </c>
      <c r="I8" s="103">
        <v>0</v>
      </c>
      <c r="J8" s="103">
        <v>0</v>
      </c>
      <c r="K8" s="103">
        <v>10</v>
      </c>
      <c r="L8" s="103">
        <f>SUM(J8,H8,F8,D8,B8)</f>
        <v>46</v>
      </c>
      <c r="M8" s="103">
        <f>SUM(K8,I8,G8,E8,C8)</f>
        <v>112</v>
      </c>
      <c r="N8" s="103">
        <f>SUM(L8:M8)</f>
        <v>158</v>
      </c>
      <c r="O8" s="326" t="s">
        <v>520</v>
      </c>
    </row>
    <row r="9" spans="1:15" ht="25.5" customHeight="1">
      <c r="A9" s="162" t="s">
        <v>183</v>
      </c>
      <c r="B9" s="72">
        <v>3</v>
      </c>
      <c r="C9" s="72">
        <v>0</v>
      </c>
      <c r="D9" s="72">
        <v>23</v>
      </c>
      <c r="E9" s="72">
        <v>0</v>
      </c>
      <c r="F9" s="72">
        <v>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f aca="true" t="shared" si="0" ref="L9:L18">SUM(J9,H9,F9,D9,B9)</f>
        <v>27</v>
      </c>
      <c r="M9" s="72">
        <f aca="true" t="shared" si="1" ref="M9:M18">SUM(K9,I9,G9,E9,C9)</f>
        <v>0</v>
      </c>
      <c r="N9" s="72">
        <f aca="true" t="shared" si="2" ref="N9:N18">SUM(L9:M9)</f>
        <v>27</v>
      </c>
      <c r="O9" s="327" t="s">
        <v>521</v>
      </c>
    </row>
    <row r="10" spans="1:15" ht="25.5" customHeight="1">
      <c r="A10" s="162" t="s">
        <v>184</v>
      </c>
      <c r="B10" s="72">
        <v>0</v>
      </c>
      <c r="C10" s="72">
        <v>0</v>
      </c>
      <c r="D10" s="72">
        <v>14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f t="shared" si="0"/>
        <v>14</v>
      </c>
      <c r="M10" s="72">
        <f t="shared" si="1"/>
        <v>0</v>
      </c>
      <c r="N10" s="72">
        <f t="shared" si="2"/>
        <v>14</v>
      </c>
      <c r="O10" s="327" t="s">
        <v>522</v>
      </c>
    </row>
    <row r="11" spans="1:15" ht="25.5" customHeight="1">
      <c r="A11" s="162" t="s">
        <v>185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f t="shared" si="0"/>
        <v>0</v>
      </c>
      <c r="M11" s="72">
        <f t="shared" si="1"/>
        <v>0</v>
      </c>
      <c r="N11" s="72">
        <f t="shared" si="2"/>
        <v>0</v>
      </c>
      <c r="O11" s="327" t="s">
        <v>523</v>
      </c>
    </row>
    <row r="12" spans="1:15" ht="25.5" customHeight="1">
      <c r="A12" s="162" t="s">
        <v>186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f t="shared" si="0"/>
        <v>0</v>
      </c>
      <c r="M12" s="72">
        <f t="shared" si="1"/>
        <v>0</v>
      </c>
      <c r="N12" s="72">
        <f t="shared" si="2"/>
        <v>0</v>
      </c>
      <c r="O12" s="327" t="s">
        <v>524</v>
      </c>
    </row>
    <row r="13" spans="1:15" ht="25.5" customHeight="1">
      <c r="A13" s="162" t="s">
        <v>187</v>
      </c>
      <c r="B13" s="72">
        <v>19</v>
      </c>
      <c r="C13" s="72">
        <v>2</v>
      </c>
      <c r="D13" s="72">
        <v>0</v>
      </c>
      <c r="E13" s="72">
        <v>0</v>
      </c>
      <c r="F13" s="72">
        <v>2</v>
      </c>
      <c r="G13" s="72">
        <v>1</v>
      </c>
      <c r="H13" s="72">
        <v>0</v>
      </c>
      <c r="I13" s="72">
        <v>0</v>
      </c>
      <c r="J13" s="72">
        <v>0</v>
      </c>
      <c r="K13" s="72">
        <v>0</v>
      </c>
      <c r="L13" s="72">
        <f t="shared" si="0"/>
        <v>21</v>
      </c>
      <c r="M13" s="72">
        <f t="shared" si="1"/>
        <v>3</v>
      </c>
      <c r="N13" s="72">
        <f t="shared" si="2"/>
        <v>24</v>
      </c>
      <c r="O13" s="327" t="s">
        <v>525</v>
      </c>
    </row>
    <row r="14" spans="1:15" ht="25.5" customHeight="1">
      <c r="A14" s="162" t="s">
        <v>188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f t="shared" si="0"/>
        <v>0</v>
      </c>
      <c r="M14" s="72">
        <f t="shared" si="1"/>
        <v>0</v>
      </c>
      <c r="N14" s="72">
        <f t="shared" si="2"/>
        <v>0</v>
      </c>
      <c r="O14" s="327" t="s">
        <v>526</v>
      </c>
    </row>
    <row r="15" spans="1:15" ht="25.5" customHeight="1">
      <c r="A15" s="162" t="s">
        <v>189</v>
      </c>
      <c r="B15" s="72">
        <v>0</v>
      </c>
      <c r="C15" s="72">
        <v>0</v>
      </c>
      <c r="D15" s="72">
        <v>2</v>
      </c>
      <c r="E15" s="72">
        <v>5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f t="shared" si="0"/>
        <v>2</v>
      </c>
      <c r="M15" s="72">
        <f t="shared" si="1"/>
        <v>5</v>
      </c>
      <c r="N15" s="72">
        <f t="shared" si="2"/>
        <v>7</v>
      </c>
      <c r="O15" s="327" t="s">
        <v>527</v>
      </c>
    </row>
    <row r="16" spans="1:15" ht="27.75" customHeight="1">
      <c r="A16" s="162" t="s">
        <v>190</v>
      </c>
      <c r="B16" s="72">
        <v>0</v>
      </c>
      <c r="C16" s="72">
        <v>0</v>
      </c>
      <c r="D16" s="72">
        <v>0</v>
      </c>
      <c r="E16" s="72">
        <v>0</v>
      </c>
      <c r="F16" s="72">
        <v>1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f t="shared" si="0"/>
        <v>1</v>
      </c>
      <c r="M16" s="72">
        <f t="shared" si="1"/>
        <v>0</v>
      </c>
      <c r="N16" s="72">
        <f t="shared" si="2"/>
        <v>1</v>
      </c>
      <c r="O16" s="388" t="s">
        <v>528</v>
      </c>
    </row>
    <row r="17" spans="1:15" ht="25.5" customHeight="1">
      <c r="A17" s="162" t="s">
        <v>191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f t="shared" si="0"/>
        <v>0</v>
      </c>
      <c r="M17" s="72">
        <f t="shared" si="1"/>
        <v>0</v>
      </c>
      <c r="N17" s="72">
        <f t="shared" si="2"/>
        <v>0</v>
      </c>
      <c r="O17" s="327" t="s">
        <v>529</v>
      </c>
    </row>
    <row r="18" spans="1:15" ht="28.5" customHeight="1" thickBot="1">
      <c r="A18" s="166" t="s">
        <v>33</v>
      </c>
      <c r="B18" s="105">
        <v>45</v>
      </c>
      <c r="C18" s="105">
        <v>5</v>
      </c>
      <c r="D18" s="105">
        <v>10</v>
      </c>
      <c r="E18" s="105">
        <v>35</v>
      </c>
      <c r="F18" s="105">
        <v>23</v>
      </c>
      <c r="G18" s="105">
        <v>4</v>
      </c>
      <c r="H18" s="105">
        <v>12</v>
      </c>
      <c r="I18" s="105">
        <v>6</v>
      </c>
      <c r="J18" s="105">
        <v>14</v>
      </c>
      <c r="K18" s="105">
        <v>4</v>
      </c>
      <c r="L18" s="105">
        <f t="shared" si="0"/>
        <v>104</v>
      </c>
      <c r="M18" s="105">
        <f t="shared" si="1"/>
        <v>54</v>
      </c>
      <c r="N18" s="105">
        <f t="shared" si="2"/>
        <v>158</v>
      </c>
      <c r="O18" s="328" t="s">
        <v>410</v>
      </c>
    </row>
    <row r="19" spans="1:15" ht="26.25" customHeight="1" thickBot="1" thickTop="1">
      <c r="A19" s="168" t="s">
        <v>0</v>
      </c>
      <c r="B19" s="102">
        <f>SUM(B8:B18)</f>
        <v>87</v>
      </c>
      <c r="C19" s="102">
        <f aca="true" t="shared" si="3" ref="C19:N19">SUM(C8:C18)</f>
        <v>15</v>
      </c>
      <c r="D19" s="102">
        <f t="shared" si="3"/>
        <v>75</v>
      </c>
      <c r="E19" s="102">
        <f t="shared" si="3"/>
        <v>132</v>
      </c>
      <c r="F19" s="102">
        <f t="shared" si="3"/>
        <v>27</v>
      </c>
      <c r="G19" s="102">
        <f t="shared" si="3"/>
        <v>7</v>
      </c>
      <c r="H19" s="102">
        <f t="shared" si="3"/>
        <v>12</v>
      </c>
      <c r="I19" s="102">
        <f t="shared" si="3"/>
        <v>6</v>
      </c>
      <c r="J19" s="102">
        <f t="shared" si="3"/>
        <v>14</v>
      </c>
      <c r="K19" s="102">
        <f t="shared" si="3"/>
        <v>14</v>
      </c>
      <c r="L19" s="102">
        <f t="shared" si="3"/>
        <v>215</v>
      </c>
      <c r="M19" s="102">
        <f t="shared" si="3"/>
        <v>174</v>
      </c>
      <c r="N19" s="102">
        <f t="shared" si="3"/>
        <v>389</v>
      </c>
      <c r="O19" s="316" t="s">
        <v>374</v>
      </c>
    </row>
    <row r="20" ht="13.5" thickTop="1"/>
  </sheetData>
  <sheetProtection/>
  <mergeCells count="17">
    <mergeCell ref="A1:N1"/>
    <mergeCell ref="B4:C4"/>
    <mergeCell ref="D4:E4"/>
    <mergeCell ref="F4:G4"/>
    <mergeCell ref="H4:I4"/>
    <mergeCell ref="J4:K4"/>
    <mergeCell ref="L4:N4"/>
    <mergeCell ref="A3:N3"/>
    <mergeCell ref="A4:A7"/>
    <mergeCell ref="A2:O2"/>
    <mergeCell ref="O4:O7"/>
    <mergeCell ref="B5:C5"/>
    <mergeCell ref="D5:E5"/>
    <mergeCell ref="F5:G5"/>
    <mergeCell ref="H5:I5"/>
    <mergeCell ref="J5:K5"/>
    <mergeCell ref="L5:N5"/>
  </mergeCells>
  <printOptions horizontalCentered="1"/>
  <pageMargins left="1" right="1" top="1.25" bottom="1" header="1.25" footer="1"/>
  <pageSetup horizontalDpi="600" verticalDpi="600" orientation="landscape" paperSize="9" scale="75" r:id="rId1"/>
  <headerFooter alignWithMargins="0">
    <oddFooter>&amp;C&amp;12 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40"/>
  <sheetViews>
    <sheetView rightToLeft="1" view="pageBreakPreview" zoomScale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12.421875" style="0" customWidth="1"/>
    <col min="2" max="16" width="7.57421875" style="0" customWidth="1"/>
    <col min="17" max="17" width="16.140625" style="0" bestFit="1" customWidth="1"/>
  </cols>
  <sheetData>
    <row r="1" spans="1:18" s="3" customFormat="1" ht="24" customHeight="1">
      <c r="A1" s="463" t="s">
        <v>260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5"/>
    </row>
    <row r="2" spans="1:18" s="3" customFormat="1" ht="24" customHeight="1">
      <c r="A2" s="477" t="s">
        <v>573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5"/>
    </row>
    <row r="3" spans="1:18" s="3" customFormat="1" ht="22.5" customHeight="1" thickBot="1">
      <c r="A3" s="499" t="s">
        <v>314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282" t="s">
        <v>571</v>
      </c>
      <c r="R3" s="5"/>
    </row>
    <row r="4" spans="1:17" s="50" customFormat="1" ht="49.5" customHeight="1" thickTop="1">
      <c r="A4" s="502" t="s">
        <v>61</v>
      </c>
      <c r="B4" s="493" t="s">
        <v>235</v>
      </c>
      <c r="C4" s="493"/>
      <c r="D4" s="493"/>
      <c r="E4" s="493" t="s">
        <v>37</v>
      </c>
      <c r="F4" s="493"/>
      <c r="G4" s="493"/>
      <c r="H4" s="493" t="s">
        <v>246</v>
      </c>
      <c r="I4" s="493"/>
      <c r="J4" s="493"/>
      <c r="K4" s="493" t="s">
        <v>237</v>
      </c>
      <c r="L4" s="493"/>
      <c r="M4" s="493"/>
      <c r="N4" s="500" t="s">
        <v>8</v>
      </c>
      <c r="O4" s="500"/>
      <c r="P4" s="500"/>
      <c r="Q4" s="478" t="s">
        <v>360</v>
      </c>
    </row>
    <row r="5" spans="1:17" s="50" customFormat="1" ht="47.25" customHeight="1">
      <c r="A5" s="503"/>
      <c r="B5" s="495" t="s">
        <v>396</v>
      </c>
      <c r="C5" s="495"/>
      <c r="D5" s="495"/>
      <c r="E5" s="495" t="s">
        <v>397</v>
      </c>
      <c r="F5" s="495"/>
      <c r="G5" s="495"/>
      <c r="H5" s="495" t="s">
        <v>398</v>
      </c>
      <c r="I5" s="495"/>
      <c r="J5" s="495"/>
      <c r="K5" s="495" t="s">
        <v>399</v>
      </c>
      <c r="L5" s="495"/>
      <c r="M5" s="495"/>
      <c r="N5" s="495" t="s">
        <v>374</v>
      </c>
      <c r="O5" s="495"/>
      <c r="P5" s="495"/>
      <c r="Q5" s="479"/>
    </row>
    <row r="6" spans="1:17" s="50" customFormat="1" ht="19.5" customHeight="1">
      <c r="A6" s="503"/>
      <c r="B6" s="271" t="s">
        <v>114</v>
      </c>
      <c r="C6" s="271" t="s">
        <v>115</v>
      </c>
      <c r="D6" s="271" t="s">
        <v>41</v>
      </c>
      <c r="E6" s="271" t="s">
        <v>114</v>
      </c>
      <c r="F6" s="271" t="s">
        <v>115</v>
      </c>
      <c r="G6" s="271" t="s">
        <v>41</v>
      </c>
      <c r="H6" s="271" t="s">
        <v>114</v>
      </c>
      <c r="I6" s="271" t="s">
        <v>115</v>
      </c>
      <c r="J6" s="271" t="s">
        <v>41</v>
      </c>
      <c r="K6" s="271" t="s">
        <v>114</v>
      </c>
      <c r="L6" s="271" t="s">
        <v>115</v>
      </c>
      <c r="M6" s="271" t="s">
        <v>41</v>
      </c>
      <c r="N6" s="271" t="s">
        <v>114</v>
      </c>
      <c r="O6" s="271" t="s">
        <v>115</v>
      </c>
      <c r="P6" s="271" t="s">
        <v>41</v>
      </c>
      <c r="Q6" s="479"/>
    </row>
    <row r="7" spans="1:17" s="50" customFormat="1" ht="19.5" customHeight="1" thickBot="1">
      <c r="A7" s="504"/>
      <c r="B7" s="272" t="s">
        <v>392</v>
      </c>
      <c r="C7" s="272" t="s">
        <v>393</v>
      </c>
      <c r="D7" s="272" t="s">
        <v>394</v>
      </c>
      <c r="E7" s="272" t="s">
        <v>392</v>
      </c>
      <c r="F7" s="272" t="s">
        <v>393</v>
      </c>
      <c r="G7" s="272" t="s">
        <v>394</v>
      </c>
      <c r="H7" s="272" t="s">
        <v>392</v>
      </c>
      <c r="I7" s="272" t="s">
        <v>393</v>
      </c>
      <c r="J7" s="272" t="s">
        <v>394</v>
      </c>
      <c r="K7" s="272" t="s">
        <v>392</v>
      </c>
      <c r="L7" s="272" t="s">
        <v>393</v>
      </c>
      <c r="M7" s="272" t="s">
        <v>394</v>
      </c>
      <c r="N7" s="272" t="s">
        <v>392</v>
      </c>
      <c r="O7" s="272" t="s">
        <v>393</v>
      </c>
      <c r="P7" s="272" t="s">
        <v>394</v>
      </c>
      <c r="Q7" s="480"/>
    </row>
    <row r="8" spans="1:18" ht="19.5" customHeight="1" thickTop="1">
      <c r="A8" s="64" t="s">
        <v>686</v>
      </c>
      <c r="B8" s="240">
        <v>41</v>
      </c>
      <c r="C8" s="240">
        <v>30</v>
      </c>
      <c r="D8" s="410">
        <f>SUM(B8:C8)</f>
        <v>71</v>
      </c>
      <c r="E8" s="410">
        <v>40</v>
      </c>
      <c r="F8" s="410">
        <v>30</v>
      </c>
      <c r="G8" s="410">
        <f>SUM(E8:F8)</f>
        <v>70</v>
      </c>
      <c r="H8" s="240">
        <v>0</v>
      </c>
      <c r="I8" s="240">
        <v>0</v>
      </c>
      <c r="J8" s="410">
        <f>SUM(H8:I8)</f>
        <v>0</v>
      </c>
      <c r="K8" s="240">
        <v>0</v>
      </c>
      <c r="L8" s="240">
        <v>0</v>
      </c>
      <c r="M8" s="410">
        <f>SUM(K8:L8)</f>
        <v>0</v>
      </c>
      <c r="N8" s="410">
        <f>SUM(K8,H8,E8,B8)</f>
        <v>81</v>
      </c>
      <c r="O8" s="410">
        <f>SUM(L8,I8,F8,C8)</f>
        <v>60</v>
      </c>
      <c r="P8" s="410">
        <f>SUM(M8,J8,G8,D8)</f>
        <v>141</v>
      </c>
      <c r="Q8" s="193" t="s">
        <v>361</v>
      </c>
      <c r="R8" s="11"/>
    </row>
    <row r="9" spans="1:17" ht="19.5" customHeight="1">
      <c r="A9" s="233" t="s">
        <v>687</v>
      </c>
      <c r="B9" s="398">
        <v>8</v>
      </c>
      <c r="C9" s="398">
        <v>0</v>
      </c>
      <c r="D9" s="399">
        <f aca="true" t="shared" si="0" ref="D9:D22">SUM(B9:C9)</f>
        <v>8</v>
      </c>
      <c r="E9" s="399">
        <v>0</v>
      </c>
      <c r="F9" s="399">
        <v>0</v>
      </c>
      <c r="G9" s="399">
        <f aca="true" t="shared" si="1" ref="G9:G22">SUM(E9:F9)</f>
        <v>0</v>
      </c>
      <c r="H9" s="398">
        <v>0</v>
      </c>
      <c r="I9" s="398">
        <v>0</v>
      </c>
      <c r="J9" s="399">
        <f aca="true" t="shared" si="2" ref="J9:J22">SUM(H9:I9)</f>
        <v>0</v>
      </c>
      <c r="K9" s="398">
        <v>0</v>
      </c>
      <c r="L9" s="398">
        <v>0</v>
      </c>
      <c r="M9" s="399">
        <f aca="true" t="shared" si="3" ref="M9:M22">SUM(K9:L9)</f>
        <v>0</v>
      </c>
      <c r="N9" s="399">
        <f aca="true" t="shared" si="4" ref="N9:N23">SUM(K9,H9,E9,B9)</f>
        <v>8</v>
      </c>
      <c r="O9" s="399">
        <f aca="true" t="shared" si="5" ref="O9:O23">SUM(L9,I9,F9,C9)</f>
        <v>0</v>
      </c>
      <c r="P9" s="399">
        <f aca="true" t="shared" si="6" ref="P9:P23">SUM(M9,J9,G9,D9)</f>
        <v>8</v>
      </c>
      <c r="Q9" s="330" t="s">
        <v>701</v>
      </c>
    </row>
    <row r="10" spans="1:17" ht="19.5" customHeight="1">
      <c r="A10" s="233" t="s">
        <v>11</v>
      </c>
      <c r="B10" s="398">
        <v>18</v>
      </c>
      <c r="C10" s="398">
        <v>0</v>
      </c>
      <c r="D10" s="399">
        <f t="shared" si="0"/>
        <v>18</v>
      </c>
      <c r="E10" s="399">
        <v>16</v>
      </c>
      <c r="F10" s="399">
        <v>4</v>
      </c>
      <c r="G10" s="399">
        <f t="shared" si="1"/>
        <v>20</v>
      </c>
      <c r="H10" s="398">
        <v>0</v>
      </c>
      <c r="I10" s="398">
        <v>0</v>
      </c>
      <c r="J10" s="399">
        <f t="shared" si="2"/>
        <v>0</v>
      </c>
      <c r="K10" s="398">
        <v>69</v>
      </c>
      <c r="L10" s="398">
        <v>33</v>
      </c>
      <c r="M10" s="399">
        <f t="shared" si="3"/>
        <v>102</v>
      </c>
      <c r="N10" s="399">
        <f t="shared" si="4"/>
        <v>103</v>
      </c>
      <c r="O10" s="399">
        <f t="shared" si="5"/>
        <v>37</v>
      </c>
      <c r="P10" s="399">
        <f t="shared" si="6"/>
        <v>140</v>
      </c>
      <c r="Q10" s="269" t="s">
        <v>362</v>
      </c>
    </row>
    <row r="11" spans="1:17" ht="19.5" customHeight="1">
      <c r="A11" s="233" t="s">
        <v>12</v>
      </c>
      <c r="B11" s="398">
        <v>11</v>
      </c>
      <c r="C11" s="398">
        <v>0</v>
      </c>
      <c r="D11" s="399">
        <f t="shared" si="0"/>
        <v>11</v>
      </c>
      <c r="E11" s="399">
        <v>0</v>
      </c>
      <c r="F11" s="399">
        <v>0</v>
      </c>
      <c r="G11" s="399">
        <f t="shared" si="1"/>
        <v>0</v>
      </c>
      <c r="H11" s="398">
        <v>0</v>
      </c>
      <c r="I11" s="398">
        <v>0</v>
      </c>
      <c r="J11" s="399">
        <f t="shared" si="2"/>
        <v>0</v>
      </c>
      <c r="K11" s="398">
        <v>38</v>
      </c>
      <c r="L11" s="398">
        <v>25</v>
      </c>
      <c r="M11" s="399">
        <f t="shared" si="3"/>
        <v>63</v>
      </c>
      <c r="N11" s="399">
        <f t="shared" si="4"/>
        <v>49</v>
      </c>
      <c r="O11" s="399">
        <f t="shared" si="5"/>
        <v>25</v>
      </c>
      <c r="P11" s="399">
        <f t="shared" si="6"/>
        <v>74</v>
      </c>
      <c r="Q11" s="269" t="s">
        <v>363</v>
      </c>
    </row>
    <row r="12" spans="1:17" ht="19.5" customHeight="1">
      <c r="A12" s="233" t="s">
        <v>13</v>
      </c>
      <c r="B12" s="398">
        <v>77</v>
      </c>
      <c r="C12" s="398">
        <v>73</v>
      </c>
      <c r="D12" s="399">
        <f t="shared" si="0"/>
        <v>150</v>
      </c>
      <c r="E12" s="399">
        <v>77</v>
      </c>
      <c r="F12" s="399">
        <v>64</v>
      </c>
      <c r="G12" s="399">
        <f t="shared" si="1"/>
        <v>141</v>
      </c>
      <c r="H12" s="398">
        <v>32</v>
      </c>
      <c r="I12" s="398">
        <v>128</v>
      </c>
      <c r="J12" s="399">
        <f t="shared" si="2"/>
        <v>160</v>
      </c>
      <c r="K12" s="398">
        <v>1073</v>
      </c>
      <c r="L12" s="398">
        <v>598</v>
      </c>
      <c r="M12" s="399">
        <f t="shared" si="3"/>
        <v>1671</v>
      </c>
      <c r="N12" s="399">
        <f t="shared" si="4"/>
        <v>1259</v>
      </c>
      <c r="O12" s="399">
        <f t="shared" si="5"/>
        <v>863</v>
      </c>
      <c r="P12" s="399">
        <f t="shared" si="6"/>
        <v>2122</v>
      </c>
      <c r="Q12" s="269" t="s">
        <v>364</v>
      </c>
    </row>
    <row r="13" spans="1:17" ht="19.5" customHeight="1">
      <c r="A13" s="233" t="s">
        <v>685</v>
      </c>
      <c r="B13" s="398" t="s">
        <v>303</v>
      </c>
      <c r="C13" s="398" t="s">
        <v>303</v>
      </c>
      <c r="D13" s="398" t="s">
        <v>303</v>
      </c>
      <c r="E13" s="398" t="s">
        <v>303</v>
      </c>
      <c r="F13" s="398" t="s">
        <v>303</v>
      </c>
      <c r="G13" s="398" t="s">
        <v>303</v>
      </c>
      <c r="H13" s="398" t="s">
        <v>303</v>
      </c>
      <c r="I13" s="398" t="s">
        <v>303</v>
      </c>
      <c r="J13" s="398" t="s">
        <v>303</v>
      </c>
      <c r="K13" s="398" t="s">
        <v>303</v>
      </c>
      <c r="L13" s="398" t="s">
        <v>303</v>
      </c>
      <c r="M13" s="398" t="s">
        <v>303</v>
      </c>
      <c r="N13" s="398" t="s">
        <v>303</v>
      </c>
      <c r="O13" s="398" t="s">
        <v>303</v>
      </c>
      <c r="P13" s="398" t="s">
        <v>303</v>
      </c>
      <c r="Q13" s="269" t="s">
        <v>365</v>
      </c>
    </row>
    <row r="14" spans="1:17" ht="19.5" customHeight="1">
      <c r="A14" s="233" t="s">
        <v>14</v>
      </c>
      <c r="B14" s="398">
        <v>17</v>
      </c>
      <c r="C14" s="398">
        <v>12</v>
      </c>
      <c r="D14" s="399">
        <f t="shared" si="0"/>
        <v>29</v>
      </c>
      <c r="E14" s="399">
        <v>22</v>
      </c>
      <c r="F14" s="399">
        <v>22</v>
      </c>
      <c r="G14" s="399">
        <f t="shared" si="1"/>
        <v>44</v>
      </c>
      <c r="H14" s="398">
        <v>0</v>
      </c>
      <c r="I14" s="398">
        <v>0</v>
      </c>
      <c r="J14" s="399">
        <f t="shared" si="2"/>
        <v>0</v>
      </c>
      <c r="K14" s="398">
        <v>67</v>
      </c>
      <c r="L14" s="398">
        <v>28</v>
      </c>
      <c r="M14" s="399">
        <f t="shared" si="3"/>
        <v>95</v>
      </c>
      <c r="N14" s="399">
        <f t="shared" si="4"/>
        <v>106</v>
      </c>
      <c r="O14" s="399">
        <f t="shared" si="5"/>
        <v>62</v>
      </c>
      <c r="P14" s="399">
        <f t="shared" si="6"/>
        <v>168</v>
      </c>
      <c r="Q14" s="269" t="s">
        <v>366</v>
      </c>
    </row>
    <row r="15" spans="1:17" ht="19.5" customHeight="1">
      <c r="A15" s="233" t="s">
        <v>15</v>
      </c>
      <c r="B15" s="398">
        <v>17</v>
      </c>
      <c r="C15" s="398">
        <v>0</v>
      </c>
      <c r="D15" s="399">
        <f t="shared" si="0"/>
        <v>17</v>
      </c>
      <c r="E15" s="399">
        <v>23</v>
      </c>
      <c r="F15" s="399">
        <v>22</v>
      </c>
      <c r="G15" s="399">
        <f t="shared" si="1"/>
        <v>45</v>
      </c>
      <c r="H15" s="398">
        <v>121</v>
      </c>
      <c r="I15" s="398">
        <v>0</v>
      </c>
      <c r="J15" s="399">
        <f t="shared" si="2"/>
        <v>121</v>
      </c>
      <c r="K15" s="398">
        <v>64</v>
      </c>
      <c r="L15" s="398">
        <v>54</v>
      </c>
      <c r="M15" s="399">
        <f t="shared" si="3"/>
        <v>118</v>
      </c>
      <c r="N15" s="399">
        <f t="shared" si="4"/>
        <v>225</v>
      </c>
      <c r="O15" s="399">
        <f t="shared" si="5"/>
        <v>76</v>
      </c>
      <c r="P15" s="399">
        <f t="shared" si="6"/>
        <v>301</v>
      </c>
      <c r="Q15" s="269" t="s">
        <v>367</v>
      </c>
    </row>
    <row r="16" spans="1:17" ht="19.5" customHeight="1">
      <c r="A16" s="233" t="s">
        <v>16</v>
      </c>
      <c r="B16" s="398">
        <v>16</v>
      </c>
      <c r="C16" s="398">
        <v>0</v>
      </c>
      <c r="D16" s="399">
        <f t="shared" si="0"/>
        <v>16</v>
      </c>
      <c r="E16" s="399">
        <v>28</v>
      </c>
      <c r="F16" s="399">
        <v>13</v>
      </c>
      <c r="G16" s="399">
        <f t="shared" si="1"/>
        <v>41</v>
      </c>
      <c r="H16" s="398">
        <v>0</v>
      </c>
      <c r="I16" s="398">
        <v>0</v>
      </c>
      <c r="J16" s="399">
        <f t="shared" si="2"/>
        <v>0</v>
      </c>
      <c r="K16" s="398">
        <v>130</v>
      </c>
      <c r="L16" s="398">
        <v>81</v>
      </c>
      <c r="M16" s="399">
        <f t="shared" si="3"/>
        <v>211</v>
      </c>
      <c r="N16" s="399">
        <f t="shared" si="4"/>
        <v>174</v>
      </c>
      <c r="O16" s="399">
        <f t="shared" si="5"/>
        <v>94</v>
      </c>
      <c r="P16" s="399">
        <f t="shared" si="6"/>
        <v>268</v>
      </c>
      <c r="Q16" s="269" t="s">
        <v>368</v>
      </c>
    </row>
    <row r="17" spans="1:17" ht="19.5" customHeight="1">
      <c r="A17" s="233" t="s">
        <v>62</v>
      </c>
      <c r="B17" s="398">
        <v>30</v>
      </c>
      <c r="C17" s="398">
        <v>19</v>
      </c>
      <c r="D17" s="399">
        <f t="shared" si="0"/>
        <v>49</v>
      </c>
      <c r="E17" s="399">
        <v>36</v>
      </c>
      <c r="F17" s="399">
        <v>13</v>
      </c>
      <c r="G17" s="399">
        <f>SUM(E17:F17)</f>
        <v>49</v>
      </c>
      <c r="H17" s="398">
        <v>0</v>
      </c>
      <c r="I17" s="398">
        <v>0</v>
      </c>
      <c r="J17" s="399">
        <f t="shared" si="2"/>
        <v>0</v>
      </c>
      <c r="K17" s="398">
        <v>102</v>
      </c>
      <c r="L17" s="398">
        <v>51</v>
      </c>
      <c r="M17" s="399">
        <f t="shared" si="3"/>
        <v>153</v>
      </c>
      <c r="N17" s="399">
        <f t="shared" si="4"/>
        <v>168</v>
      </c>
      <c r="O17" s="399">
        <f t="shared" si="5"/>
        <v>83</v>
      </c>
      <c r="P17" s="399">
        <f t="shared" si="6"/>
        <v>251</v>
      </c>
      <c r="Q17" s="269" t="s">
        <v>369</v>
      </c>
    </row>
    <row r="18" spans="1:17" ht="19.5" customHeight="1">
      <c r="A18" s="233" t="s">
        <v>18</v>
      </c>
      <c r="B18" s="398">
        <v>19</v>
      </c>
      <c r="C18" s="398">
        <v>16</v>
      </c>
      <c r="D18" s="399">
        <f t="shared" si="0"/>
        <v>35</v>
      </c>
      <c r="E18" s="399">
        <v>0</v>
      </c>
      <c r="F18" s="399">
        <v>0</v>
      </c>
      <c r="G18" s="399">
        <f t="shared" si="1"/>
        <v>0</v>
      </c>
      <c r="H18" s="398">
        <v>0</v>
      </c>
      <c r="I18" s="398">
        <v>0</v>
      </c>
      <c r="J18" s="399">
        <f t="shared" si="2"/>
        <v>0</v>
      </c>
      <c r="K18" s="398">
        <v>79</v>
      </c>
      <c r="L18" s="398">
        <v>53</v>
      </c>
      <c r="M18" s="399">
        <f t="shared" si="3"/>
        <v>132</v>
      </c>
      <c r="N18" s="399">
        <f t="shared" si="4"/>
        <v>98</v>
      </c>
      <c r="O18" s="399">
        <f t="shared" si="5"/>
        <v>69</v>
      </c>
      <c r="P18" s="399">
        <f t="shared" si="6"/>
        <v>167</v>
      </c>
      <c r="Q18" s="269" t="s">
        <v>370</v>
      </c>
    </row>
    <row r="19" spans="1:17" ht="19.5" customHeight="1">
      <c r="A19" s="233" t="s">
        <v>19</v>
      </c>
      <c r="B19" s="398">
        <v>14</v>
      </c>
      <c r="C19" s="398">
        <v>0</v>
      </c>
      <c r="D19" s="399">
        <f t="shared" si="0"/>
        <v>14</v>
      </c>
      <c r="E19" s="399">
        <v>0</v>
      </c>
      <c r="F19" s="399">
        <v>0</v>
      </c>
      <c r="G19" s="399">
        <f t="shared" si="1"/>
        <v>0</v>
      </c>
      <c r="H19" s="398">
        <v>0</v>
      </c>
      <c r="I19" s="398">
        <v>0</v>
      </c>
      <c r="J19" s="399">
        <f t="shared" si="2"/>
        <v>0</v>
      </c>
      <c r="K19" s="398">
        <v>40</v>
      </c>
      <c r="L19" s="398">
        <v>23</v>
      </c>
      <c r="M19" s="399">
        <f t="shared" si="3"/>
        <v>63</v>
      </c>
      <c r="N19" s="399">
        <f t="shared" si="4"/>
        <v>54</v>
      </c>
      <c r="O19" s="399">
        <f t="shared" si="5"/>
        <v>23</v>
      </c>
      <c r="P19" s="399">
        <f t="shared" si="6"/>
        <v>77</v>
      </c>
      <c r="Q19" s="269" t="s">
        <v>371</v>
      </c>
    </row>
    <row r="20" spans="1:17" ht="19.5" customHeight="1">
      <c r="A20" s="233" t="s">
        <v>20</v>
      </c>
      <c r="B20" s="398">
        <v>19</v>
      </c>
      <c r="C20" s="398">
        <v>0</v>
      </c>
      <c r="D20" s="399">
        <f t="shared" si="0"/>
        <v>19</v>
      </c>
      <c r="E20" s="399">
        <v>0</v>
      </c>
      <c r="F20" s="399">
        <v>0</v>
      </c>
      <c r="G20" s="399">
        <f t="shared" si="1"/>
        <v>0</v>
      </c>
      <c r="H20" s="398">
        <v>0</v>
      </c>
      <c r="I20" s="398">
        <v>0</v>
      </c>
      <c r="J20" s="399">
        <f t="shared" si="2"/>
        <v>0</v>
      </c>
      <c r="K20" s="398">
        <v>59</v>
      </c>
      <c r="L20" s="398">
        <v>26</v>
      </c>
      <c r="M20" s="399">
        <f t="shared" si="3"/>
        <v>85</v>
      </c>
      <c r="N20" s="399">
        <f t="shared" si="4"/>
        <v>78</v>
      </c>
      <c r="O20" s="399">
        <f t="shared" si="5"/>
        <v>26</v>
      </c>
      <c r="P20" s="399">
        <f t="shared" si="6"/>
        <v>104</v>
      </c>
      <c r="Q20" s="269" t="s">
        <v>372</v>
      </c>
    </row>
    <row r="21" spans="1:17" ht="19.5" customHeight="1">
      <c r="A21" s="233" t="s">
        <v>21</v>
      </c>
      <c r="B21" s="398">
        <v>0</v>
      </c>
      <c r="C21" s="398">
        <v>0</v>
      </c>
      <c r="D21" s="399">
        <f t="shared" si="0"/>
        <v>0</v>
      </c>
      <c r="E21" s="399">
        <v>21</v>
      </c>
      <c r="F21" s="399">
        <v>8</v>
      </c>
      <c r="G21" s="399">
        <f t="shared" si="1"/>
        <v>29</v>
      </c>
      <c r="H21" s="398">
        <v>0</v>
      </c>
      <c r="I21" s="398">
        <v>0</v>
      </c>
      <c r="J21" s="399">
        <f t="shared" si="2"/>
        <v>0</v>
      </c>
      <c r="K21" s="399">
        <v>47</v>
      </c>
      <c r="L21" s="398">
        <v>31</v>
      </c>
      <c r="M21" s="399">
        <f t="shared" si="3"/>
        <v>78</v>
      </c>
      <c r="N21" s="399">
        <f t="shared" si="4"/>
        <v>68</v>
      </c>
      <c r="O21" s="399">
        <f t="shared" si="5"/>
        <v>39</v>
      </c>
      <c r="P21" s="399">
        <f t="shared" si="6"/>
        <v>107</v>
      </c>
      <c r="Q21" s="269" t="s">
        <v>373</v>
      </c>
    </row>
    <row r="22" spans="1:17" ht="19.5" customHeight="1" thickBot="1">
      <c r="A22" s="233" t="s">
        <v>699</v>
      </c>
      <c r="B22" s="411">
        <v>16</v>
      </c>
      <c r="C22" s="241">
        <v>0</v>
      </c>
      <c r="D22" s="411">
        <f t="shared" si="0"/>
        <v>16</v>
      </c>
      <c r="E22" s="411">
        <v>31</v>
      </c>
      <c r="F22" s="411">
        <v>18</v>
      </c>
      <c r="G22" s="411">
        <f t="shared" si="1"/>
        <v>49</v>
      </c>
      <c r="H22" s="241">
        <v>0</v>
      </c>
      <c r="I22" s="241">
        <v>0</v>
      </c>
      <c r="J22" s="411">
        <f t="shared" si="2"/>
        <v>0</v>
      </c>
      <c r="K22" s="241">
        <v>178</v>
      </c>
      <c r="L22" s="241">
        <v>147</v>
      </c>
      <c r="M22" s="411">
        <f t="shared" si="3"/>
        <v>325</v>
      </c>
      <c r="N22" s="411">
        <f t="shared" si="4"/>
        <v>225</v>
      </c>
      <c r="O22" s="411">
        <f t="shared" si="5"/>
        <v>165</v>
      </c>
      <c r="P22" s="411">
        <f t="shared" si="6"/>
        <v>390</v>
      </c>
      <c r="Q22" s="79" t="s">
        <v>698</v>
      </c>
    </row>
    <row r="23" spans="1:17" ht="19.5" customHeight="1" thickBot="1" thickTop="1">
      <c r="A23" s="61" t="s">
        <v>8</v>
      </c>
      <c r="B23" s="412">
        <f>SUM(B8:B22)</f>
        <v>303</v>
      </c>
      <c r="C23" s="412">
        <f aca="true" t="shared" si="7" ref="C23:M23">SUM(C8:C22)</f>
        <v>150</v>
      </c>
      <c r="D23" s="412">
        <f t="shared" si="7"/>
        <v>453</v>
      </c>
      <c r="E23" s="412">
        <f t="shared" si="7"/>
        <v>294</v>
      </c>
      <c r="F23" s="412">
        <f t="shared" si="7"/>
        <v>194</v>
      </c>
      <c r="G23" s="412">
        <f t="shared" si="7"/>
        <v>488</v>
      </c>
      <c r="H23" s="412">
        <f t="shared" si="7"/>
        <v>153</v>
      </c>
      <c r="I23" s="412">
        <f t="shared" si="7"/>
        <v>128</v>
      </c>
      <c r="J23" s="412">
        <f t="shared" si="7"/>
        <v>281</v>
      </c>
      <c r="K23" s="412">
        <f t="shared" si="7"/>
        <v>1946</v>
      </c>
      <c r="L23" s="412">
        <f t="shared" si="7"/>
        <v>1150</v>
      </c>
      <c r="M23" s="412">
        <f t="shared" si="7"/>
        <v>3096</v>
      </c>
      <c r="N23" s="413">
        <f t="shared" si="4"/>
        <v>2696</v>
      </c>
      <c r="O23" s="413">
        <f t="shared" si="5"/>
        <v>1622</v>
      </c>
      <c r="P23" s="413">
        <f t="shared" si="6"/>
        <v>4318</v>
      </c>
      <c r="Q23" s="273" t="s">
        <v>374</v>
      </c>
    </row>
    <row r="24" spans="1:17" ht="24.75" customHeight="1" thickTop="1">
      <c r="A24" s="501" t="s">
        <v>684</v>
      </c>
      <c r="B24" s="501"/>
      <c r="C24" s="50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00"/>
    </row>
    <row r="25" spans="1:16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P28" s="19"/>
    </row>
    <row r="29" spans="1:16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</sheetData>
  <sheetProtection/>
  <mergeCells count="16">
    <mergeCell ref="A3:P3"/>
    <mergeCell ref="A4:A7"/>
    <mergeCell ref="Q4:Q7"/>
    <mergeCell ref="B5:D5"/>
    <mergeCell ref="E5:G5"/>
    <mergeCell ref="H5:J5"/>
    <mergeCell ref="A24:C24"/>
    <mergeCell ref="A1:Q1"/>
    <mergeCell ref="A2:Q2"/>
    <mergeCell ref="H4:J4"/>
    <mergeCell ref="N4:P4"/>
    <mergeCell ref="K4:M4"/>
    <mergeCell ref="E4:G4"/>
    <mergeCell ref="K5:M5"/>
    <mergeCell ref="N5:P5"/>
    <mergeCell ref="B4:D4"/>
  </mergeCells>
  <printOptions horizontalCentered="1"/>
  <pageMargins left="1" right="1" top="1.25" bottom="1" header="1.25" footer="1"/>
  <pageSetup horizontalDpi="600" verticalDpi="600" orientation="landscape" paperSize="9" scale="80" r:id="rId1"/>
  <headerFooter alignWithMargins="0">
    <oddFooter>&amp;C&amp;"Arial,Bold"&amp;11 11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9"/>
  <sheetViews>
    <sheetView rightToLeft="1" view="pageBreakPreview" zoomScale="60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23.00390625" style="0" customWidth="1"/>
    <col min="2" max="2" width="17.28125" style="0" customWidth="1"/>
    <col min="3" max="5" width="21.140625" style="0" customWidth="1"/>
    <col min="6" max="7" width="19.8515625" style="0" customWidth="1"/>
  </cols>
  <sheetData>
    <row r="1" spans="1:5" s="1" customFormat="1" ht="24.75" customHeight="1">
      <c r="A1" s="463"/>
      <c r="B1" s="463"/>
      <c r="C1" s="463"/>
      <c r="D1" s="463"/>
      <c r="E1" s="463"/>
    </row>
    <row r="2" spans="1:7" s="1" customFormat="1" ht="24.75" customHeight="1">
      <c r="A2" s="463" t="s">
        <v>294</v>
      </c>
      <c r="B2" s="463"/>
      <c r="C2" s="463"/>
      <c r="D2" s="463"/>
      <c r="E2" s="463"/>
      <c r="F2" s="463"/>
      <c r="G2" s="463"/>
    </row>
    <row r="3" spans="1:7" s="1" customFormat="1" ht="37.5" customHeight="1">
      <c r="A3" s="528" t="s">
        <v>608</v>
      </c>
      <c r="B3" s="528"/>
      <c r="C3" s="528"/>
      <c r="D3" s="528"/>
      <c r="E3" s="528"/>
      <c r="F3" s="528"/>
      <c r="G3" s="528"/>
    </row>
    <row r="4" spans="1:7" s="1" customFormat="1" ht="24.75" customHeight="1" thickBot="1">
      <c r="A4" s="468" t="s">
        <v>350</v>
      </c>
      <c r="B4" s="468"/>
      <c r="C4" s="468"/>
      <c r="D4" s="468"/>
      <c r="E4" s="468"/>
      <c r="F4" s="475" t="s">
        <v>536</v>
      </c>
      <c r="G4" s="475"/>
    </row>
    <row r="5" spans="1:7" ht="19.5" customHeight="1" thickTop="1">
      <c r="A5" s="530" t="s">
        <v>82</v>
      </c>
      <c r="B5" s="530"/>
      <c r="C5" s="530" t="s">
        <v>531</v>
      </c>
      <c r="D5" s="530"/>
      <c r="E5" s="530" t="s">
        <v>0</v>
      </c>
      <c r="F5" s="748" t="s">
        <v>428</v>
      </c>
      <c r="G5" s="748"/>
    </row>
    <row r="6" spans="1:7" ht="19.5" customHeight="1">
      <c r="A6" s="532"/>
      <c r="B6" s="532"/>
      <c r="C6" s="289" t="s">
        <v>114</v>
      </c>
      <c r="D6" s="289" t="s">
        <v>115</v>
      </c>
      <c r="E6" s="532"/>
      <c r="F6" s="749"/>
      <c r="G6" s="749"/>
    </row>
    <row r="7" spans="1:7" ht="19.5" customHeight="1" thickBot="1">
      <c r="A7" s="167"/>
      <c r="B7" s="167"/>
      <c r="C7" s="290" t="s">
        <v>401</v>
      </c>
      <c r="D7" s="290" t="s">
        <v>402</v>
      </c>
      <c r="E7" s="290" t="s">
        <v>374</v>
      </c>
      <c r="F7" s="292"/>
      <c r="G7" s="292"/>
    </row>
    <row r="8" spans="1:7" ht="27" customHeight="1" thickTop="1">
      <c r="A8" s="514" t="s">
        <v>192</v>
      </c>
      <c r="B8" s="514"/>
      <c r="C8" s="87">
        <v>66</v>
      </c>
      <c r="D8" s="87">
        <v>60</v>
      </c>
      <c r="E8" s="87">
        <f aca="true" t="shared" si="0" ref="E8:E18">SUM(C8:D8)</f>
        <v>126</v>
      </c>
      <c r="F8" s="750" t="s">
        <v>532</v>
      </c>
      <c r="G8" s="750"/>
    </row>
    <row r="9" spans="1:7" ht="27" customHeight="1">
      <c r="A9" s="507" t="s">
        <v>304</v>
      </c>
      <c r="B9" s="507"/>
      <c r="C9" s="89">
        <v>48</v>
      </c>
      <c r="D9" s="89">
        <v>34</v>
      </c>
      <c r="E9" s="89">
        <f t="shared" si="0"/>
        <v>82</v>
      </c>
      <c r="F9" s="745" t="s">
        <v>533</v>
      </c>
      <c r="G9" s="745"/>
    </row>
    <row r="10" spans="1:7" ht="27" customHeight="1">
      <c r="A10" s="507" t="s">
        <v>193</v>
      </c>
      <c r="B10" s="162" t="s">
        <v>194</v>
      </c>
      <c r="C10" s="89">
        <v>172</v>
      </c>
      <c r="D10" s="89">
        <v>135</v>
      </c>
      <c r="E10" s="89">
        <f t="shared" si="0"/>
        <v>307</v>
      </c>
      <c r="F10" s="297" t="s">
        <v>431</v>
      </c>
      <c r="G10" s="745" t="s">
        <v>405</v>
      </c>
    </row>
    <row r="11" spans="1:7" ht="27" customHeight="1">
      <c r="A11" s="507"/>
      <c r="B11" s="162" t="s">
        <v>88</v>
      </c>
      <c r="C11" s="89">
        <v>128</v>
      </c>
      <c r="D11" s="89">
        <v>95</v>
      </c>
      <c r="E11" s="89">
        <f t="shared" si="0"/>
        <v>223</v>
      </c>
      <c r="F11" s="297" t="s">
        <v>432</v>
      </c>
      <c r="G11" s="745"/>
    </row>
    <row r="12" spans="1:7" ht="27" customHeight="1">
      <c r="A12" s="507"/>
      <c r="B12" s="162" t="s">
        <v>89</v>
      </c>
      <c r="C12" s="89">
        <v>134</v>
      </c>
      <c r="D12" s="89">
        <v>69</v>
      </c>
      <c r="E12" s="89">
        <f t="shared" si="0"/>
        <v>203</v>
      </c>
      <c r="F12" s="297" t="s">
        <v>433</v>
      </c>
      <c r="G12" s="745"/>
    </row>
    <row r="13" spans="1:7" ht="27" customHeight="1">
      <c r="A13" s="507"/>
      <c r="B13" s="162" t="s">
        <v>90</v>
      </c>
      <c r="C13" s="89">
        <v>110</v>
      </c>
      <c r="D13" s="89">
        <v>67</v>
      </c>
      <c r="E13" s="89">
        <f t="shared" si="0"/>
        <v>177</v>
      </c>
      <c r="F13" s="297" t="s">
        <v>434</v>
      </c>
      <c r="G13" s="745"/>
    </row>
    <row r="14" spans="1:7" ht="27" customHeight="1">
      <c r="A14" s="507"/>
      <c r="B14" s="162" t="s">
        <v>91</v>
      </c>
      <c r="C14" s="89">
        <v>99</v>
      </c>
      <c r="D14" s="89">
        <v>82</v>
      </c>
      <c r="E14" s="89">
        <f t="shared" si="0"/>
        <v>181</v>
      </c>
      <c r="F14" s="297" t="s">
        <v>435</v>
      </c>
      <c r="G14" s="745"/>
    </row>
    <row r="15" spans="1:7" ht="27" customHeight="1">
      <c r="A15" s="507"/>
      <c r="B15" s="162" t="s">
        <v>92</v>
      </c>
      <c r="C15" s="89">
        <v>113</v>
      </c>
      <c r="D15" s="89">
        <v>68</v>
      </c>
      <c r="E15" s="89">
        <f t="shared" si="0"/>
        <v>181</v>
      </c>
      <c r="F15" s="297" t="s">
        <v>436</v>
      </c>
      <c r="G15" s="745"/>
    </row>
    <row r="16" spans="1:7" ht="27" customHeight="1">
      <c r="A16" s="507"/>
      <c r="B16" s="162" t="s">
        <v>195</v>
      </c>
      <c r="C16" s="89">
        <v>0</v>
      </c>
      <c r="D16" s="89">
        <v>0</v>
      </c>
      <c r="E16" s="89">
        <f t="shared" si="0"/>
        <v>0</v>
      </c>
      <c r="F16" s="297" t="s">
        <v>534</v>
      </c>
      <c r="G16" s="745"/>
    </row>
    <row r="17" spans="1:7" ht="27" customHeight="1">
      <c r="A17" s="507"/>
      <c r="B17" s="162" t="s">
        <v>196</v>
      </c>
      <c r="C17" s="89">
        <v>0</v>
      </c>
      <c r="D17" s="89">
        <v>0</v>
      </c>
      <c r="E17" s="89">
        <f t="shared" si="0"/>
        <v>0</v>
      </c>
      <c r="F17" s="297" t="s">
        <v>535</v>
      </c>
      <c r="G17" s="745"/>
    </row>
    <row r="18" spans="1:7" ht="27" customHeight="1" thickBot="1">
      <c r="A18" s="562"/>
      <c r="B18" s="166" t="s">
        <v>197</v>
      </c>
      <c r="C18" s="96">
        <f>SUM(C10:C17)</f>
        <v>756</v>
      </c>
      <c r="D18" s="96">
        <f>SUM(D10:D17)</f>
        <v>516</v>
      </c>
      <c r="E18" s="96">
        <f t="shared" si="0"/>
        <v>1272</v>
      </c>
      <c r="F18" s="329" t="s">
        <v>437</v>
      </c>
      <c r="G18" s="746"/>
    </row>
    <row r="19" spans="1:7" ht="27" customHeight="1" thickBot="1" thickTop="1">
      <c r="A19" s="627" t="s">
        <v>68</v>
      </c>
      <c r="B19" s="627"/>
      <c r="C19" s="94">
        <f>SUM(C18,C9,C8)</f>
        <v>870</v>
      </c>
      <c r="D19" s="94">
        <f>SUM(D18,D9,D8)</f>
        <v>610</v>
      </c>
      <c r="E19" s="94">
        <f>SUM(E18,E9,E8)</f>
        <v>1480</v>
      </c>
      <c r="F19" s="747" t="s">
        <v>414</v>
      </c>
      <c r="G19" s="747"/>
    </row>
    <row r="20" ht="13.5" thickTop="1"/>
  </sheetData>
  <sheetProtection/>
  <mergeCells count="17">
    <mergeCell ref="A1:E1"/>
    <mergeCell ref="A9:B9"/>
    <mergeCell ref="A8:B8"/>
    <mergeCell ref="A5:B6"/>
    <mergeCell ref="F5:G6"/>
    <mergeCell ref="F8:G8"/>
    <mergeCell ref="F9:G9"/>
    <mergeCell ref="G10:G18"/>
    <mergeCell ref="A2:G2"/>
    <mergeCell ref="A4:E4"/>
    <mergeCell ref="E5:E6"/>
    <mergeCell ref="A19:B19"/>
    <mergeCell ref="A10:A18"/>
    <mergeCell ref="F19:G19"/>
    <mergeCell ref="C5:D5"/>
    <mergeCell ref="F4:G4"/>
    <mergeCell ref="A3:G3"/>
  </mergeCells>
  <printOptions horizontalCentered="1"/>
  <pageMargins left="1" right="1" top="1" bottom="1" header="1" footer="1"/>
  <pageSetup horizontalDpi="600" verticalDpi="600" orientation="landscape" paperSize="9" scale="85" r:id="rId1"/>
  <headerFooter alignWithMargins="0">
    <oddFooter>&amp;C&amp;12 52&amp;11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24"/>
  <sheetViews>
    <sheetView rightToLeft="1" view="pageBreakPreview" zoomScale="60" zoomScaleNormal="90" zoomScalePageLayoutView="0" workbookViewId="0" topLeftCell="A1">
      <selection activeCell="D7" sqref="D7:E7"/>
    </sheetView>
  </sheetViews>
  <sheetFormatPr defaultColWidth="9.140625" defaultRowHeight="12.75"/>
  <cols>
    <col min="1" max="1" width="11.57421875" style="29" customWidth="1"/>
    <col min="2" max="2" width="9.140625" style="29" customWidth="1"/>
    <col min="3" max="3" width="9.8515625" style="29" customWidth="1"/>
    <col min="4" max="6" width="15.57421875" style="29" customWidth="1"/>
    <col min="7" max="8" width="9.140625" style="29" customWidth="1"/>
    <col min="9" max="9" width="10.8515625" style="29" customWidth="1"/>
    <col min="10" max="16384" width="9.140625" style="29" customWidth="1"/>
  </cols>
  <sheetData>
    <row r="1" spans="1:6" s="41" customFormat="1" ht="21.75" customHeight="1">
      <c r="A1" s="463"/>
      <c r="B1" s="463"/>
      <c r="C1" s="463"/>
      <c r="D1" s="463"/>
      <c r="E1" s="463"/>
      <c r="F1" s="463"/>
    </row>
    <row r="2" spans="1:6" s="41" customFormat="1" ht="22.5" customHeight="1">
      <c r="A2" s="227" t="s">
        <v>295</v>
      </c>
      <c r="B2" s="227"/>
      <c r="C2" s="227"/>
      <c r="D2" s="227"/>
      <c r="E2" s="227"/>
      <c r="F2" s="227"/>
    </row>
    <row r="3" spans="1:9" s="41" customFormat="1" ht="39.75" customHeight="1">
      <c r="A3" s="528" t="s">
        <v>609</v>
      </c>
      <c r="B3" s="528"/>
      <c r="C3" s="528"/>
      <c r="D3" s="528"/>
      <c r="E3" s="528"/>
      <c r="F3" s="528"/>
      <c r="G3" s="528"/>
      <c r="H3" s="528"/>
      <c r="I3" s="528"/>
    </row>
    <row r="4" spans="1:9" s="41" customFormat="1" ht="22.5" customHeight="1" thickBot="1">
      <c r="A4" s="468" t="s">
        <v>351</v>
      </c>
      <c r="B4" s="468"/>
      <c r="C4" s="468"/>
      <c r="D4" s="468"/>
      <c r="E4" s="468"/>
      <c r="F4" s="468"/>
      <c r="G4" s="552" t="s">
        <v>540</v>
      </c>
      <c r="H4" s="552"/>
      <c r="I4" s="552"/>
    </row>
    <row r="5" spans="1:9" ht="19.5" customHeight="1" thickTop="1">
      <c r="A5" s="530" t="s">
        <v>82</v>
      </c>
      <c r="B5" s="530"/>
      <c r="C5" s="530"/>
      <c r="D5" s="530" t="s">
        <v>633</v>
      </c>
      <c r="E5" s="530"/>
      <c r="F5" s="530" t="s">
        <v>0</v>
      </c>
      <c r="G5" s="530" t="s">
        <v>428</v>
      </c>
      <c r="H5" s="530"/>
      <c r="I5" s="530"/>
    </row>
    <row r="6" spans="1:9" ht="17.25" customHeight="1">
      <c r="A6" s="532"/>
      <c r="B6" s="532"/>
      <c r="C6" s="532"/>
      <c r="D6" s="243" t="s">
        <v>114</v>
      </c>
      <c r="E6" s="243" t="s">
        <v>115</v>
      </c>
      <c r="F6" s="532"/>
      <c r="G6" s="532"/>
      <c r="H6" s="532"/>
      <c r="I6" s="532"/>
    </row>
    <row r="7" spans="1:9" ht="18" customHeight="1" thickBot="1">
      <c r="A7" s="666"/>
      <c r="B7" s="666"/>
      <c r="C7" s="666"/>
      <c r="D7" s="244" t="s">
        <v>635</v>
      </c>
      <c r="E7" s="244" t="s">
        <v>634</v>
      </c>
      <c r="F7" s="244" t="s">
        <v>374</v>
      </c>
      <c r="G7" s="682"/>
      <c r="H7" s="682"/>
      <c r="I7" s="682"/>
    </row>
    <row r="8" spans="1:9" ht="21" customHeight="1" thickTop="1">
      <c r="A8" s="760" t="s">
        <v>192</v>
      </c>
      <c r="B8" s="760"/>
      <c r="C8" s="760"/>
      <c r="D8" s="252">
        <v>0</v>
      </c>
      <c r="E8" s="252">
        <v>0</v>
      </c>
      <c r="F8" s="252">
        <f aca="true" t="shared" si="0" ref="F8:F24">SUM(D8:E8)</f>
        <v>0</v>
      </c>
      <c r="G8" s="750" t="s">
        <v>532</v>
      </c>
      <c r="H8" s="750"/>
      <c r="I8" s="750"/>
    </row>
    <row r="9" spans="1:9" ht="21" customHeight="1">
      <c r="A9" s="751" t="s">
        <v>193</v>
      </c>
      <c r="B9" s="507" t="s">
        <v>194</v>
      </c>
      <c r="C9" s="507"/>
      <c r="D9" s="123">
        <v>56</v>
      </c>
      <c r="E9" s="123">
        <v>29</v>
      </c>
      <c r="F9" s="123">
        <f t="shared" si="0"/>
        <v>85</v>
      </c>
      <c r="G9" s="745" t="s">
        <v>431</v>
      </c>
      <c r="H9" s="752"/>
      <c r="I9" s="756" t="s">
        <v>405</v>
      </c>
    </row>
    <row r="10" spans="1:9" ht="21" customHeight="1">
      <c r="A10" s="751"/>
      <c r="B10" s="507" t="s">
        <v>88</v>
      </c>
      <c r="C10" s="507"/>
      <c r="D10" s="123">
        <v>43</v>
      </c>
      <c r="E10" s="123">
        <v>17</v>
      </c>
      <c r="F10" s="123">
        <f t="shared" si="0"/>
        <v>60</v>
      </c>
      <c r="G10" s="745" t="s">
        <v>432</v>
      </c>
      <c r="H10" s="752"/>
      <c r="I10" s="757"/>
    </row>
    <row r="11" spans="1:9" ht="21" customHeight="1">
      <c r="A11" s="751"/>
      <c r="B11" s="507" t="s">
        <v>89</v>
      </c>
      <c r="C11" s="507"/>
      <c r="D11" s="123">
        <v>44</v>
      </c>
      <c r="E11" s="123">
        <v>23</v>
      </c>
      <c r="F11" s="123">
        <f t="shared" si="0"/>
        <v>67</v>
      </c>
      <c r="G11" s="745" t="s">
        <v>433</v>
      </c>
      <c r="H11" s="752"/>
      <c r="I11" s="757"/>
    </row>
    <row r="12" spans="1:9" ht="21" customHeight="1">
      <c r="A12" s="751"/>
      <c r="B12" s="507" t="s">
        <v>90</v>
      </c>
      <c r="C12" s="507"/>
      <c r="D12" s="123">
        <v>38</v>
      </c>
      <c r="E12" s="123">
        <v>22</v>
      </c>
      <c r="F12" s="123">
        <f t="shared" si="0"/>
        <v>60</v>
      </c>
      <c r="G12" s="745" t="s">
        <v>434</v>
      </c>
      <c r="H12" s="752"/>
      <c r="I12" s="757"/>
    </row>
    <row r="13" spans="1:9" ht="21" customHeight="1">
      <c r="A13" s="751"/>
      <c r="B13" s="507" t="s">
        <v>91</v>
      </c>
      <c r="C13" s="507"/>
      <c r="D13" s="123">
        <v>40</v>
      </c>
      <c r="E13" s="123">
        <v>13</v>
      </c>
      <c r="F13" s="123">
        <f t="shared" si="0"/>
        <v>53</v>
      </c>
      <c r="G13" s="745" t="s">
        <v>435</v>
      </c>
      <c r="H13" s="752"/>
      <c r="I13" s="757"/>
    </row>
    <row r="14" spans="1:9" ht="21" customHeight="1">
      <c r="A14" s="751"/>
      <c r="B14" s="507" t="s">
        <v>92</v>
      </c>
      <c r="C14" s="507"/>
      <c r="D14" s="123">
        <v>30</v>
      </c>
      <c r="E14" s="123">
        <v>18</v>
      </c>
      <c r="F14" s="123">
        <f t="shared" si="0"/>
        <v>48</v>
      </c>
      <c r="G14" s="745" t="s">
        <v>436</v>
      </c>
      <c r="H14" s="752"/>
      <c r="I14" s="757"/>
    </row>
    <row r="15" spans="1:9" ht="21" customHeight="1">
      <c r="A15" s="751"/>
      <c r="B15" s="507" t="s">
        <v>197</v>
      </c>
      <c r="C15" s="507"/>
      <c r="D15" s="123">
        <f>SUM(D9:D14)</f>
        <v>251</v>
      </c>
      <c r="E15" s="123">
        <f>SUM(E9:E14)</f>
        <v>122</v>
      </c>
      <c r="F15" s="123">
        <f t="shared" si="0"/>
        <v>373</v>
      </c>
      <c r="G15" s="745" t="s">
        <v>437</v>
      </c>
      <c r="H15" s="745"/>
      <c r="I15" s="758"/>
    </row>
    <row r="16" spans="1:9" ht="21" customHeight="1">
      <c r="A16" s="507" t="s">
        <v>198</v>
      </c>
      <c r="B16" s="507"/>
      <c r="C16" s="507"/>
      <c r="D16" s="123">
        <v>15</v>
      </c>
      <c r="E16" s="123">
        <v>8</v>
      </c>
      <c r="F16" s="123">
        <f t="shared" si="0"/>
        <v>23</v>
      </c>
      <c r="G16" s="745" t="s">
        <v>537</v>
      </c>
      <c r="H16" s="745"/>
      <c r="I16" s="745"/>
    </row>
    <row r="17" spans="1:9" ht="21" customHeight="1">
      <c r="A17" s="507" t="s">
        <v>199</v>
      </c>
      <c r="B17" s="507"/>
      <c r="C17" s="507"/>
      <c r="D17" s="123">
        <v>7</v>
      </c>
      <c r="E17" s="123">
        <v>6</v>
      </c>
      <c r="F17" s="123">
        <f t="shared" si="0"/>
        <v>13</v>
      </c>
      <c r="G17" s="745" t="s">
        <v>538</v>
      </c>
      <c r="H17" s="745"/>
      <c r="I17" s="745"/>
    </row>
    <row r="18" spans="1:9" ht="21" customHeight="1">
      <c r="A18" s="507" t="s">
        <v>200</v>
      </c>
      <c r="B18" s="507"/>
      <c r="C18" s="507"/>
      <c r="D18" s="123">
        <v>0</v>
      </c>
      <c r="E18" s="123">
        <v>0</v>
      </c>
      <c r="F18" s="123">
        <f t="shared" si="0"/>
        <v>0</v>
      </c>
      <c r="G18" s="745" t="s">
        <v>539</v>
      </c>
      <c r="H18" s="745"/>
      <c r="I18" s="745"/>
    </row>
    <row r="19" spans="1:9" ht="21" customHeight="1">
      <c r="A19" s="507" t="s">
        <v>201</v>
      </c>
      <c r="B19" s="507"/>
      <c r="C19" s="507"/>
      <c r="D19" s="123">
        <f>SUM(D16:D18)</f>
        <v>22</v>
      </c>
      <c r="E19" s="123">
        <f>SUM(E16:E18)</f>
        <v>14</v>
      </c>
      <c r="F19" s="123">
        <f t="shared" si="0"/>
        <v>36</v>
      </c>
      <c r="G19" s="745"/>
      <c r="H19" s="745"/>
      <c r="I19" s="745"/>
    </row>
    <row r="20" spans="1:9" ht="21" customHeight="1">
      <c r="A20" s="507" t="s">
        <v>4</v>
      </c>
      <c r="B20" s="751"/>
      <c r="C20" s="162" t="s">
        <v>231</v>
      </c>
      <c r="D20" s="123">
        <v>0</v>
      </c>
      <c r="E20" s="123">
        <v>0</v>
      </c>
      <c r="F20" s="123">
        <f t="shared" si="0"/>
        <v>0</v>
      </c>
      <c r="G20" s="297" t="s">
        <v>434</v>
      </c>
      <c r="H20" s="755" t="s">
        <v>407</v>
      </c>
      <c r="I20" s="745"/>
    </row>
    <row r="21" spans="1:9" ht="21" customHeight="1">
      <c r="A21" s="507"/>
      <c r="B21" s="751"/>
      <c r="C21" s="162" t="s">
        <v>232</v>
      </c>
      <c r="D21" s="123">
        <v>0</v>
      </c>
      <c r="E21" s="123">
        <v>0</v>
      </c>
      <c r="F21" s="123">
        <f t="shared" si="0"/>
        <v>0</v>
      </c>
      <c r="G21" s="297" t="s">
        <v>435</v>
      </c>
      <c r="H21" s="755"/>
      <c r="I21" s="745"/>
    </row>
    <row r="22" spans="1:9" ht="21" customHeight="1">
      <c r="A22" s="507"/>
      <c r="B22" s="751"/>
      <c r="C22" s="162" t="s">
        <v>233</v>
      </c>
      <c r="D22" s="123">
        <v>0</v>
      </c>
      <c r="E22" s="123">
        <v>0</v>
      </c>
      <c r="F22" s="123">
        <f t="shared" si="0"/>
        <v>0</v>
      </c>
      <c r="G22" s="297" t="s">
        <v>436</v>
      </c>
      <c r="H22" s="755"/>
      <c r="I22" s="745"/>
    </row>
    <row r="23" spans="1:9" ht="21" customHeight="1" thickBot="1">
      <c r="A23" s="509" t="s">
        <v>230</v>
      </c>
      <c r="B23" s="509"/>
      <c r="C23" s="509"/>
      <c r="D23" s="356">
        <f>SUM(D20:D22)</f>
        <v>0</v>
      </c>
      <c r="E23" s="356">
        <f>SUM(E20:E22)</f>
        <v>0</v>
      </c>
      <c r="F23" s="356">
        <f t="shared" si="0"/>
        <v>0</v>
      </c>
      <c r="G23" s="753" t="s">
        <v>439</v>
      </c>
      <c r="H23" s="753"/>
      <c r="I23" s="753"/>
    </row>
    <row r="24" spans="1:9" ht="21" customHeight="1" thickBot="1" thickTop="1">
      <c r="A24" s="759" t="s">
        <v>64</v>
      </c>
      <c r="B24" s="759"/>
      <c r="C24" s="759"/>
      <c r="D24" s="302">
        <f>SUM(D23,D19,D15,D8)</f>
        <v>273</v>
      </c>
      <c r="E24" s="302">
        <f>SUM(E23,E19,E15,E8)</f>
        <v>136</v>
      </c>
      <c r="F24" s="302">
        <f t="shared" si="0"/>
        <v>409</v>
      </c>
      <c r="G24" s="754" t="s">
        <v>414</v>
      </c>
      <c r="H24" s="754"/>
      <c r="I24" s="754"/>
    </row>
    <row r="25" ht="16.5" thickTop="1"/>
  </sheetData>
  <sheetProtection/>
  <mergeCells count="40">
    <mergeCell ref="A19:C19"/>
    <mergeCell ref="A24:C24"/>
    <mergeCell ref="A23:C23"/>
    <mergeCell ref="G18:I18"/>
    <mergeCell ref="G19:I19"/>
    <mergeCell ref="A1:F1"/>
    <mergeCell ref="D5:E5"/>
    <mergeCell ref="F5:F6"/>
    <mergeCell ref="A8:C8"/>
    <mergeCell ref="A17:C17"/>
    <mergeCell ref="G17:I17"/>
    <mergeCell ref="G23:I23"/>
    <mergeCell ref="G24:I24"/>
    <mergeCell ref="H20:I22"/>
    <mergeCell ref="A18:C18"/>
    <mergeCell ref="B11:C11"/>
    <mergeCell ref="I9:I15"/>
    <mergeCell ref="B12:C12"/>
    <mergeCell ref="B13:C13"/>
    <mergeCell ref="B14:C14"/>
    <mergeCell ref="A3:I3"/>
    <mergeCell ref="G4:I4"/>
    <mergeCell ref="A5:C7"/>
    <mergeCell ref="G5:I7"/>
    <mergeCell ref="A4:F4"/>
    <mergeCell ref="G14:H14"/>
    <mergeCell ref="B10:C10"/>
    <mergeCell ref="B9:C9"/>
    <mergeCell ref="G8:I8"/>
    <mergeCell ref="G13:H13"/>
    <mergeCell ref="A20:B22"/>
    <mergeCell ref="A16:C16"/>
    <mergeCell ref="B15:C15"/>
    <mergeCell ref="A9:A15"/>
    <mergeCell ref="G9:H9"/>
    <mergeCell ref="G10:H10"/>
    <mergeCell ref="G11:H11"/>
    <mergeCell ref="G12:H12"/>
    <mergeCell ref="G15:H15"/>
    <mergeCell ref="G16:I16"/>
  </mergeCells>
  <printOptions horizontalCentered="1"/>
  <pageMargins left="1" right="1" top="1.5" bottom="1" header="1.5" footer="1"/>
  <pageSetup horizontalDpi="600" verticalDpi="600" orientation="landscape" paperSize="9" scale="75" r:id="rId1"/>
  <headerFooter alignWithMargins="0">
    <oddFooter>&amp;C&amp;12 53&amp;11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1"/>
  <sheetViews>
    <sheetView rightToLeft="1" view="pageBreakPreview" zoomScaleSheetLayoutView="100" zoomScalePageLayoutView="0" workbookViewId="0" topLeftCell="A1">
      <selection activeCell="C7" sqref="C7:D7"/>
    </sheetView>
  </sheetViews>
  <sheetFormatPr defaultColWidth="9.140625" defaultRowHeight="12.75"/>
  <cols>
    <col min="1" max="1" width="10.28125" style="0" customWidth="1"/>
    <col min="2" max="2" width="11.28125" style="0" customWidth="1"/>
    <col min="3" max="4" width="16.421875" style="0" customWidth="1"/>
    <col min="5" max="5" width="17.421875" style="0" customWidth="1"/>
    <col min="6" max="6" width="10.140625" style="0" customWidth="1"/>
  </cols>
  <sheetData>
    <row r="1" spans="1:5" s="1" customFormat="1" ht="27.75" customHeight="1">
      <c r="A1" s="463"/>
      <c r="B1" s="463"/>
      <c r="C1" s="463"/>
      <c r="D1" s="463"/>
      <c r="E1" s="463"/>
    </row>
    <row r="2" spans="1:7" s="1" customFormat="1" ht="27.75" customHeight="1">
      <c r="A2" s="463" t="s">
        <v>296</v>
      </c>
      <c r="B2" s="463"/>
      <c r="C2" s="463"/>
      <c r="D2" s="463"/>
      <c r="E2" s="463"/>
      <c r="F2" s="463"/>
      <c r="G2" s="463"/>
    </row>
    <row r="3" spans="1:7" s="1" customFormat="1" ht="42" customHeight="1">
      <c r="A3" s="672" t="s">
        <v>610</v>
      </c>
      <c r="B3" s="672"/>
      <c r="C3" s="672"/>
      <c r="D3" s="672"/>
      <c r="E3" s="672"/>
      <c r="F3" s="672"/>
      <c r="G3" s="672"/>
    </row>
    <row r="4" spans="1:7" s="1" customFormat="1" ht="28.5" customHeight="1" thickBot="1">
      <c r="A4" s="499" t="s">
        <v>352</v>
      </c>
      <c r="B4" s="499"/>
      <c r="C4" s="499"/>
      <c r="D4" s="499"/>
      <c r="E4" s="499"/>
      <c r="F4" s="552" t="s">
        <v>541</v>
      </c>
      <c r="G4" s="552"/>
    </row>
    <row r="5" spans="1:7" ht="27.75" customHeight="1" thickTop="1">
      <c r="A5" s="530" t="s">
        <v>82</v>
      </c>
      <c r="B5" s="530"/>
      <c r="C5" s="530" t="s">
        <v>633</v>
      </c>
      <c r="D5" s="530"/>
      <c r="E5" s="530" t="s">
        <v>0</v>
      </c>
      <c r="F5" s="761" t="s">
        <v>428</v>
      </c>
      <c r="G5" s="761"/>
    </row>
    <row r="6" spans="1:7" ht="27.75" customHeight="1">
      <c r="A6" s="532"/>
      <c r="B6" s="532"/>
      <c r="C6" s="164" t="s">
        <v>114</v>
      </c>
      <c r="D6" s="164" t="s">
        <v>115</v>
      </c>
      <c r="E6" s="532"/>
      <c r="F6" s="745"/>
      <c r="G6" s="745"/>
    </row>
    <row r="7" spans="1:7" ht="27.75" customHeight="1" thickBot="1">
      <c r="A7" s="682"/>
      <c r="B7" s="682"/>
      <c r="C7" s="167" t="s">
        <v>635</v>
      </c>
      <c r="D7" s="167" t="s">
        <v>634</v>
      </c>
      <c r="E7" s="167" t="s">
        <v>374</v>
      </c>
      <c r="F7" s="753"/>
      <c r="G7" s="753"/>
    </row>
    <row r="8" spans="1:7" ht="27" customHeight="1" thickTop="1">
      <c r="A8" s="514" t="s">
        <v>202</v>
      </c>
      <c r="B8" s="514"/>
      <c r="C8" s="87">
        <v>196</v>
      </c>
      <c r="D8" s="87">
        <v>75</v>
      </c>
      <c r="E8" s="87">
        <f>SUM(C8:D8)</f>
        <v>271</v>
      </c>
      <c r="F8" s="750" t="s">
        <v>542</v>
      </c>
      <c r="G8" s="750"/>
    </row>
    <row r="9" spans="1:7" ht="27" customHeight="1">
      <c r="A9" s="507" t="s">
        <v>203</v>
      </c>
      <c r="B9" s="507"/>
      <c r="C9" s="89">
        <v>223</v>
      </c>
      <c r="D9" s="89">
        <v>74</v>
      </c>
      <c r="E9" s="89">
        <f>SUM(C9:D9)</f>
        <v>297</v>
      </c>
      <c r="F9" s="745" t="s">
        <v>406</v>
      </c>
      <c r="G9" s="745"/>
    </row>
    <row r="10" spans="1:7" ht="27" customHeight="1" thickBot="1">
      <c r="A10" s="562" t="s">
        <v>204</v>
      </c>
      <c r="B10" s="562"/>
      <c r="C10" s="96">
        <v>169</v>
      </c>
      <c r="D10" s="96">
        <v>81</v>
      </c>
      <c r="E10" s="96">
        <f>SUM(C10:D10)</f>
        <v>250</v>
      </c>
      <c r="F10" s="746" t="s">
        <v>543</v>
      </c>
      <c r="G10" s="746"/>
    </row>
    <row r="11" spans="1:7" ht="27" customHeight="1" thickBot="1" thickTop="1">
      <c r="A11" s="627" t="s">
        <v>0</v>
      </c>
      <c r="B11" s="627"/>
      <c r="C11" s="94">
        <f>SUM(C8:C10)</f>
        <v>588</v>
      </c>
      <c r="D11" s="94">
        <f>SUM(D8:D10)</f>
        <v>230</v>
      </c>
      <c r="E11" s="94">
        <f>SUM(C11:D11)</f>
        <v>818</v>
      </c>
      <c r="F11" s="747" t="s">
        <v>374</v>
      </c>
      <c r="G11" s="747"/>
    </row>
    <row r="12" ht="13.5" thickTop="1"/>
  </sheetData>
  <sheetProtection/>
  <mergeCells count="17">
    <mergeCell ref="A1:E1"/>
    <mergeCell ref="A10:B10"/>
    <mergeCell ref="E5:E6"/>
    <mergeCell ref="F8:G8"/>
    <mergeCell ref="F9:G9"/>
    <mergeCell ref="F10:G10"/>
    <mergeCell ref="A4:E4"/>
    <mergeCell ref="A5:B7"/>
    <mergeCell ref="F5:G7"/>
    <mergeCell ref="A9:B9"/>
    <mergeCell ref="A8:B8"/>
    <mergeCell ref="C5:D5"/>
    <mergeCell ref="A2:G2"/>
    <mergeCell ref="A11:B11"/>
    <mergeCell ref="F11:G11"/>
    <mergeCell ref="A3:G3"/>
    <mergeCell ref="F4:G4"/>
  </mergeCells>
  <printOptions horizontalCentered="1"/>
  <pageMargins left="1" right="1" top="1.5" bottom="1" header="1.5" footer="1"/>
  <pageSetup horizontalDpi="600" verticalDpi="600" orientation="landscape" paperSize="9" r:id="rId1"/>
  <headerFooter alignWithMargins="0">
    <oddFooter>&amp;C&amp;12 54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A26"/>
  <sheetViews>
    <sheetView rightToLeft="1" view="pageBreakPreview" zoomScale="75" zoomScaleNormal="80" zoomScaleSheetLayoutView="75" zoomScalePageLayoutView="0" workbookViewId="0" topLeftCell="A1">
      <selection activeCell="D33" sqref="D33"/>
    </sheetView>
  </sheetViews>
  <sheetFormatPr defaultColWidth="9.140625" defaultRowHeight="12.75"/>
  <cols>
    <col min="1" max="1" width="11.421875" style="41" customWidth="1"/>
    <col min="2" max="2" width="4.8515625" style="41" customWidth="1"/>
    <col min="3" max="3" width="3.8515625" style="41" customWidth="1"/>
    <col min="4" max="5" width="5.00390625" style="41" customWidth="1"/>
    <col min="6" max="6" width="5.421875" style="41" customWidth="1"/>
    <col min="7" max="7" width="5.7109375" style="41" customWidth="1"/>
    <col min="8" max="8" width="5.8515625" style="41" customWidth="1"/>
    <col min="9" max="9" width="5.57421875" style="41" customWidth="1"/>
    <col min="10" max="10" width="5.7109375" style="41" customWidth="1"/>
    <col min="11" max="11" width="5.57421875" style="41" customWidth="1"/>
    <col min="12" max="14" width="5.28125" style="41" customWidth="1"/>
    <col min="15" max="15" width="5.57421875" style="41" customWidth="1"/>
    <col min="16" max="16" width="5.28125" style="41" customWidth="1"/>
    <col min="17" max="17" width="5.421875" style="41" customWidth="1"/>
    <col min="18" max="18" width="6.00390625" style="41" customWidth="1"/>
    <col min="19" max="19" width="4.140625" style="41" customWidth="1"/>
    <col min="20" max="20" width="5.421875" style="41" customWidth="1"/>
    <col min="21" max="21" width="4.7109375" style="41" customWidth="1"/>
    <col min="22" max="22" width="4.57421875" style="41" customWidth="1"/>
    <col min="23" max="23" width="4.140625" style="41" customWidth="1"/>
    <col min="24" max="24" width="6.8515625" style="41" customWidth="1"/>
    <col min="25" max="25" width="5.8515625" style="41" customWidth="1"/>
    <col min="26" max="26" width="7.57421875" style="41" customWidth="1"/>
    <col min="27" max="27" width="16.00390625" style="41" bestFit="1" customWidth="1"/>
    <col min="28" max="16384" width="9.140625" style="41" customWidth="1"/>
  </cols>
  <sheetData>
    <row r="1" spans="1:26" ht="24.75" customHeight="1">
      <c r="A1" s="522" t="s">
        <v>297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</row>
    <row r="2" spans="1:27" ht="39" customHeight="1">
      <c r="A2" s="764" t="s">
        <v>611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</row>
    <row r="3" spans="1:27" ht="24.75" customHeight="1" thickBot="1">
      <c r="A3" s="325" t="s">
        <v>356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763" t="s">
        <v>544</v>
      </c>
      <c r="AA3" s="763"/>
    </row>
    <row r="4" spans="1:27" ht="19.5" customHeight="1" thickTop="1">
      <c r="A4" s="688" t="s">
        <v>1</v>
      </c>
      <c r="B4" s="688" t="s">
        <v>48</v>
      </c>
      <c r="C4" s="688"/>
      <c r="D4" s="688" t="s">
        <v>49</v>
      </c>
      <c r="E4" s="688"/>
      <c r="F4" s="688" t="s">
        <v>50</v>
      </c>
      <c r="G4" s="688"/>
      <c r="H4" s="688" t="s">
        <v>51</v>
      </c>
      <c r="I4" s="688"/>
      <c r="J4" s="688" t="s">
        <v>52</v>
      </c>
      <c r="K4" s="688"/>
      <c r="L4" s="688" t="s">
        <v>53</v>
      </c>
      <c r="M4" s="688"/>
      <c r="N4" s="688" t="s">
        <v>54</v>
      </c>
      <c r="O4" s="688"/>
      <c r="P4" s="688" t="s">
        <v>55</v>
      </c>
      <c r="Q4" s="688"/>
      <c r="R4" s="688" t="s">
        <v>56</v>
      </c>
      <c r="S4" s="688"/>
      <c r="T4" s="688" t="s">
        <v>57</v>
      </c>
      <c r="U4" s="688"/>
      <c r="V4" s="688" t="s">
        <v>58</v>
      </c>
      <c r="W4" s="688"/>
      <c r="X4" s="688" t="s">
        <v>8</v>
      </c>
      <c r="Y4" s="688"/>
      <c r="Z4" s="688"/>
      <c r="AA4" s="458" t="s">
        <v>360</v>
      </c>
    </row>
    <row r="5" spans="1:27" ht="19.5" customHeight="1">
      <c r="A5" s="691"/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 t="s">
        <v>641</v>
      </c>
      <c r="Y5" s="691"/>
      <c r="Z5" s="691"/>
      <c r="AA5" s="459"/>
    </row>
    <row r="6" spans="1:27" ht="19.5" customHeight="1">
      <c r="A6" s="691"/>
      <c r="B6" s="322" t="s">
        <v>114</v>
      </c>
      <c r="C6" s="322" t="s">
        <v>637</v>
      </c>
      <c r="D6" s="322" t="s">
        <v>114</v>
      </c>
      <c r="E6" s="322" t="s">
        <v>637</v>
      </c>
      <c r="F6" s="322" t="s">
        <v>114</v>
      </c>
      <c r="G6" s="322" t="s">
        <v>637</v>
      </c>
      <c r="H6" s="322" t="s">
        <v>114</v>
      </c>
      <c r="I6" s="322" t="s">
        <v>637</v>
      </c>
      <c r="J6" s="322" t="s">
        <v>114</v>
      </c>
      <c r="K6" s="322" t="s">
        <v>637</v>
      </c>
      <c r="L6" s="322" t="s">
        <v>114</v>
      </c>
      <c r="M6" s="322" t="s">
        <v>637</v>
      </c>
      <c r="N6" s="322" t="s">
        <v>114</v>
      </c>
      <c r="O6" s="322" t="s">
        <v>637</v>
      </c>
      <c r="P6" s="322" t="s">
        <v>114</v>
      </c>
      <c r="Q6" s="322" t="s">
        <v>637</v>
      </c>
      <c r="R6" s="322" t="s">
        <v>114</v>
      </c>
      <c r="S6" s="322" t="s">
        <v>637</v>
      </c>
      <c r="T6" s="322" t="s">
        <v>114</v>
      </c>
      <c r="U6" s="322" t="s">
        <v>637</v>
      </c>
      <c r="V6" s="322" t="s">
        <v>114</v>
      </c>
      <c r="W6" s="322" t="s">
        <v>637</v>
      </c>
      <c r="X6" s="322" t="s">
        <v>114</v>
      </c>
      <c r="Y6" s="322" t="s">
        <v>637</v>
      </c>
      <c r="Z6" s="195" t="s">
        <v>41</v>
      </c>
      <c r="AA6" s="459"/>
    </row>
    <row r="7" spans="1:27" ht="19.5" customHeight="1" thickBot="1">
      <c r="A7" s="692"/>
      <c r="B7" s="358" t="s">
        <v>392</v>
      </c>
      <c r="C7" s="358" t="s">
        <v>393</v>
      </c>
      <c r="D7" s="358" t="s">
        <v>392</v>
      </c>
      <c r="E7" s="358" t="s">
        <v>393</v>
      </c>
      <c r="F7" s="358" t="s">
        <v>392</v>
      </c>
      <c r="G7" s="358" t="s">
        <v>393</v>
      </c>
      <c r="H7" s="358" t="s">
        <v>392</v>
      </c>
      <c r="I7" s="358" t="s">
        <v>393</v>
      </c>
      <c r="J7" s="358" t="s">
        <v>392</v>
      </c>
      <c r="K7" s="358" t="s">
        <v>393</v>
      </c>
      <c r="L7" s="358" t="s">
        <v>392</v>
      </c>
      <c r="M7" s="358" t="s">
        <v>393</v>
      </c>
      <c r="N7" s="358" t="s">
        <v>392</v>
      </c>
      <c r="O7" s="358" t="s">
        <v>393</v>
      </c>
      <c r="P7" s="358" t="s">
        <v>392</v>
      </c>
      <c r="Q7" s="358" t="s">
        <v>393</v>
      </c>
      <c r="R7" s="358" t="s">
        <v>392</v>
      </c>
      <c r="S7" s="358" t="s">
        <v>393</v>
      </c>
      <c r="T7" s="358" t="s">
        <v>392</v>
      </c>
      <c r="U7" s="358" t="s">
        <v>393</v>
      </c>
      <c r="V7" s="358" t="s">
        <v>392</v>
      </c>
      <c r="W7" s="358" t="s">
        <v>393</v>
      </c>
      <c r="X7" s="358" t="s">
        <v>392</v>
      </c>
      <c r="Y7" s="358" t="s">
        <v>393</v>
      </c>
      <c r="Z7" s="198" t="s">
        <v>394</v>
      </c>
      <c r="AA7" s="494"/>
    </row>
    <row r="8" spans="1:27" ht="19.5" customHeight="1" thickTop="1">
      <c r="A8" s="204" t="s">
        <v>23</v>
      </c>
      <c r="B8" s="87" t="s">
        <v>303</v>
      </c>
      <c r="C8" s="87" t="s">
        <v>303</v>
      </c>
      <c r="D8" s="87" t="s">
        <v>303</v>
      </c>
      <c r="E8" s="87" t="s">
        <v>303</v>
      </c>
      <c r="F8" s="87" t="s">
        <v>303</v>
      </c>
      <c r="G8" s="87" t="s">
        <v>303</v>
      </c>
      <c r="H8" s="87" t="s">
        <v>303</v>
      </c>
      <c r="I8" s="87" t="s">
        <v>303</v>
      </c>
      <c r="J8" s="87" t="s">
        <v>303</v>
      </c>
      <c r="K8" s="87" t="s">
        <v>303</v>
      </c>
      <c r="L8" s="87" t="s">
        <v>303</v>
      </c>
      <c r="M8" s="87" t="s">
        <v>303</v>
      </c>
      <c r="N8" s="87" t="s">
        <v>303</v>
      </c>
      <c r="O8" s="87" t="s">
        <v>303</v>
      </c>
      <c r="P8" s="87" t="s">
        <v>303</v>
      </c>
      <c r="Q8" s="87" t="s">
        <v>303</v>
      </c>
      <c r="R8" s="87" t="s">
        <v>303</v>
      </c>
      <c r="S8" s="87" t="s">
        <v>303</v>
      </c>
      <c r="T8" s="87" t="s">
        <v>303</v>
      </c>
      <c r="U8" s="87" t="s">
        <v>303</v>
      </c>
      <c r="V8" s="87" t="s">
        <v>303</v>
      </c>
      <c r="W8" s="87" t="s">
        <v>303</v>
      </c>
      <c r="X8" s="87" t="s">
        <v>303</v>
      </c>
      <c r="Y8" s="87" t="s">
        <v>303</v>
      </c>
      <c r="Z8" s="87" t="s">
        <v>303</v>
      </c>
      <c r="AA8" s="455" t="s">
        <v>361</v>
      </c>
    </row>
    <row r="9" spans="1:27" ht="19.5" customHeight="1">
      <c r="A9" s="206" t="s">
        <v>34</v>
      </c>
      <c r="B9" s="89" t="s">
        <v>303</v>
      </c>
      <c r="C9" s="89" t="s">
        <v>303</v>
      </c>
      <c r="D9" s="89" t="s">
        <v>303</v>
      </c>
      <c r="E9" s="89" t="s">
        <v>303</v>
      </c>
      <c r="F9" s="89" t="s">
        <v>303</v>
      </c>
      <c r="G9" s="89" t="s">
        <v>303</v>
      </c>
      <c r="H9" s="89" t="s">
        <v>303</v>
      </c>
      <c r="I9" s="89" t="s">
        <v>303</v>
      </c>
      <c r="J9" s="89" t="s">
        <v>303</v>
      </c>
      <c r="K9" s="89" t="s">
        <v>303</v>
      </c>
      <c r="L9" s="89" t="s">
        <v>303</v>
      </c>
      <c r="M9" s="89" t="s">
        <v>303</v>
      </c>
      <c r="N9" s="89" t="s">
        <v>303</v>
      </c>
      <c r="O9" s="89" t="s">
        <v>303</v>
      </c>
      <c r="P9" s="89" t="s">
        <v>303</v>
      </c>
      <c r="Q9" s="89" t="s">
        <v>303</v>
      </c>
      <c r="R9" s="89" t="s">
        <v>303</v>
      </c>
      <c r="S9" s="89" t="s">
        <v>303</v>
      </c>
      <c r="T9" s="89" t="s">
        <v>303</v>
      </c>
      <c r="U9" s="89" t="s">
        <v>303</v>
      </c>
      <c r="V9" s="89" t="s">
        <v>303</v>
      </c>
      <c r="W9" s="89" t="s">
        <v>303</v>
      </c>
      <c r="X9" s="89" t="s">
        <v>303</v>
      </c>
      <c r="Y9" s="89" t="s">
        <v>303</v>
      </c>
      <c r="Z9" s="89" t="s">
        <v>303</v>
      </c>
      <c r="AA9" s="454" t="s">
        <v>701</v>
      </c>
    </row>
    <row r="10" spans="1:27" ht="19.5" customHeight="1">
      <c r="A10" s="206" t="s">
        <v>24</v>
      </c>
      <c r="B10" s="236">
        <v>0</v>
      </c>
      <c r="C10" s="236">
        <v>0</v>
      </c>
      <c r="D10" s="236">
        <v>0</v>
      </c>
      <c r="E10" s="236">
        <v>0</v>
      </c>
      <c r="F10" s="236">
        <v>8</v>
      </c>
      <c r="G10" s="236">
        <v>4</v>
      </c>
      <c r="H10" s="236">
        <v>5</v>
      </c>
      <c r="I10" s="236">
        <v>1</v>
      </c>
      <c r="J10" s="236">
        <v>5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6">
        <f aca="true" t="shared" si="0" ref="X10:X22">SUM(V10,T10,R10,P10,N10,L10,J10,H10,F10,D10,B10)</f>
        <v>18</v>
      </c>
      <c r="Y10" s="236">
        <f aca="true" t="shared" si="1" ref="Y10:Y22">SUM(W10,U10,S10,Q10,O10,M10,K10,I10,G10,E10,C10)</f>
        <v>5</v>
      </c>
      <c r="Z10" s="236">
        <f aca="true" t="shared" si="2" ref="Z10:Z22">SUM(X10:Y10)</f>
        <v>23</v>
      </c>
      <c r="AA10" s="353" t="s">
        <v>362</v>
      </c>
    </row>
    <row r="11" spans="1:27" ht="19.5" customHeight="1">
      <c r="A11" s="206" t="s">
        <v>35</v>
      </c>
      <c r="B11" s="236">
        <v>0</v>
      </c>
      <c r="C11" s="236">
        <v>0</v>
      </c>
      <c r="D11" s="236">
        <v>0</v>
      </c>
      <c r="E11" s="236">
        <v>0</v>
      </c>
      <c r="F11" s="236">
        <v>8</v>
      </c>
      <c r="G11" s="236">
        <v>4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  <c r="S11" s="236">
        <v>0</v>
      </c>
      <c r="T11" s="236">
        <v>0</v>
      </c>
      <c r="U11" s="236">
        <v>0</v>
      </c>
      <c r="V11" s="236">
        <v>0</v>
      </c>
      <c r="W11" s="236">
        <v>0</v>
      </c>
      <c r="X11" s="236">
        <f t="shared" si="0"/>
        <v>8</v>
      </c>
      <c r="Y11" s="236">
        <f t="shared" si="1"/>
        <v>4</v>
      </c>
      <c r="Z11" s="236">
        <f t="shared" si="2"/>
        <v>12</v>
      </c>
      <c r="AA11" s="353" t="s">
        <v>363</v>
      </c>
    </row>
    <row r="12" spans="1:27" ht="19.5" customHeight="1">
      <c r="A12" s="206" t="s">
        <v>25</v>
      </c>
      <c r="B12" s="236">
        <v>0</v>
      </c>
      <c r="C12" s="236">
        <v>0</v>
      </c>
      <c r="D12" s="236">
        <v>28</v>
      </c>
      <c r="E12" s="236">
        <v>20</v>
      </c>
      <c r="F12" s="236">
        <v>12</v>
      </c>
      <c r="G12" s="236">
        <v>38</v>
      </c>
      <c r="H12" s="236">
        <v>47</v>
      </c>
      <c r="I12" s="236">
        <v>53</v>
      </c>
      <c r="J12" s="236">
        <v>38</v>
      </c>
      <c r="K12" s="236">
        <v>22</v>
      </c>
      <c r="L12" s="236">
        <v>49</v>
      </c>
      <c r="M12" s="236">
        <v>33</v>
      </c>
      <c r="N12" s="236">
        <v>5</v>
      </c>
      <c r="O12" s="236">
        <v>4</v>
      </c>
      <c r="P12" s="236">
        <v>9</v>
      </c>
      <c r="Q12" s="236">
        <v>3</v>
      </c>
      <c r="R12" s="236">
        <v>1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6">
        <f t="shared" si="0"/>
        <v>189</v>
      </c>
      <c r="Y12" s="236">
        <f t="shared" si="1"/>
        <v>173</v>
      </c>
      <c r="Z12" s="236">
        <f t="shared" si="2"/>
        <v>362</v>
      </c>
      <c r="AA12" s="353" t="s">
        <v>364</v>
      </c>
    </row>
    <row r="13" spans="1:27" ht="19.5" customHeight="1">
      <c r="A13" s="206" t="s">
        <v>36</v>
      </c>
      <c r="B13" s="133" t="s">
        <v>303</v>
      </c>
      <c r="C13" s="133" t="s">
        <v>303</v>
      </c>
      <c r="D13" s="133" t="s">
        <v>303</v>
      </c>
      <c r="E13" s="133" t="s">
        <v>303</v>
      </c>
      <c r="F13" s="133" t="s">
        <v>303</v>
      </c>
      <c r="G13" s="133" t="s">
        <v>303</v>
      </c>
      <c r="H13" s="133" t="s">
        <v>303</v>
      </c>
      <c r="I13" s="133" t="s">
        <v>303</v>
      </c>
      <c r="J13" s="133" t="s">
        <v>303</v>
      </c>
      <c r="K13" s="133" t="s">
        <v>303</v>
      </c>
      <c r="L13" s="133" t="s">
        <v>303</v>
      </c>
      <c r="M13" s="133" t="s">
        <v>303</v>
      </c>
      <c r="N13" s="133" t="s">
        <v>303</v>
      </c>
      <c r="O13" s="133" t="s">
        <v>303</v>
      </c>
      <c r="P13" s="133" t="s">
        <v>303</v>
      </c>
      <c r="Q13" s="133" t="s">
        <v>303</v>
      </c>
      <c r="R13" s="133" t="s">
        <v>303</v>
      </c>
      <c r="S13" s="133" t="s">
        <v>303</v>
      </c>
      <c r="T13" s="133" t="s">
        <v>303</v>
      </c>
      <c r="U13" s="133" t="s">
        <v>303</v>
      </c>
      <c r="V13" s="133" t="s">
        <v>303</v>
      </c>
      <c r="W13" s="133" t="s">
        <v>303</v>
      </c>
      <c r="X13" s="133" t="s">
        <v>303</v>
      </c>
      <c r="Y13" s="133" t="s">
        <v>303</v>
      </c>
      <c r="Z13" s="133" t="s">
        <v>303</v>
      </c>
      <c r="AA13" s="353" t="s">
        <v>365</v>
      </c>
    </row>
    <row r="14" spans="1:27" ht="19.5" customHeight="1">
      <c r="A14" s="206" t="s">
        <v>26</v>
      </c>
      <c r="B14" s="236">
        <v>0</v>
      </c>
      <c r="C14" s="236">
        <v>0</v>
      </c>
      <c r="D14" s="236">
        <v>4</v>
      </c>
      <c r="E14" s="236">
        <v>1</v>
      </c>
      <c r="F14" s="236">
        <v>6</v>
      </c>
      <c r="G14" s="236">
        <v>5</v>
      </c>
      <c r="H14" s="236">
        <v>2</v>
      </c>
      <c r="I14" s="236">
        <v>1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6">
        <f t="shared" si="0"/>
        <v>12</v>
      </c>
      <c r="Y14" s="236">
        <f t="shared" si="1"/>
        <v>7</v>
      </c>
      <c r="Z14" s="236">
        <f t="shared" si="2"/>
        <v>19</v>
      </c>
      <c r="AA14" s="353" t="s">
        <v>366</v>
      </c>
    </row>
    <row r="15" spans="1:27" ht="19.5" customHeight="1">
      <c r="A15" s="206" t="s">
        <v>27</v>
      </c>
      <c r="B15" s="236">
        <v>0</v>
      </c>
      <c r="C15" s="236">
        <v>0</v>
      </c>
      <c r="D15" s="236">
        <v>8</v>
      </c>
      <c r="E15" s="236">
        <v>7</v>
      </c>
      <c r="F15" s="236">
        <v>4</v>
      </c>
      <c r="G15" s="236">
        <v>1</v>
      </c>
      <c r="H15" s="236">
        <v>1</v>
      </c>
      <c r="I15" s="236">
        <v>0</v>
      </c>
      <c r="J15" s="236">
        <v>2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f t="shared" si="0"/>
        <v>15</v>
      </c>
      <c r="Y15" s="236">
        <f t="shared" si="1"/>
        <v>8</v>
      </c>
      <c r="Z15" s="236">
        <f t="shared" si="2"/>
        <v>23</v>
      </c>
      <c r="AA15" s="353" t="s">
        <v>367</v>
      </c>
    </row>
    <row r="16" spans="1:27" ht="19.5" customHeight="1">
      <c r="A16" s="206" t="s">
        <v>28</v>
      </c>
      <c r="B16" s="236">
        <v>0</v>
      </c>
      <c r="C16" s="236">
        <v>0</v>
      </c>
      <c r="D16" s="236">
        <v>7</v>
      </c>
      <c r="E16" s="236">
        <v>10</v>
      </c>
      <c r="F16" s="236">
        <v>10</v>
      </c>
      <c r="G16" s="236">
        <v>2</v>
      </c>
      <c r="H16" s="236">
        <v>15</v>
      </c>
      <c r="I16" s="236">
        <v>14</v>
      </c>
      <c r="J16" s="236">
        <v>10</v>
      </c>
      <c r="K16" s="236">
        <v>1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f t="shared" si="0"/>
        <v>42</v>
      </c>
      <c r="Y16" s="236">
        <f t="shared" si="1"/>
        <v>27</v>
      </c>
      <c r="Z16" s="236">
        <f t="shared" si="2"/>
        <v>69</v>
      </c>
      <c r="AA16" s="353" t="s">
        <v>368</v>
      </c>
    </row>
    <row r="17" spans="1:27" ht="19.5" customHeight="1">
      <c r="A17" s="206" t="s">
        <v>17</v>
      </c>
      <c r="B17" s="236">
        <v>0</v>
      </c>
      <c r="C17" s="236">
        <v>0</v>
      </c>
      <c r="D17" s="236">
        <v>0</v>
      </c>
      <c r="E17" s="236">
        <v>1</v>
      </c>
      <c r="F17" s="236">
        <v>16</v>
      </c>
      <c r="G17" s="236">
        <v>6</v>
      </c>
      <c r="H17" s="236">
        <v>5</v>
      </c>
      <c r="I17" s="236">
        <v>3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6">
        <f t="shared" si="0"/>
        <v>21</v>
      </c>
      <c r="Y17" s="236">
        <f t="shared" si="1"/>
        <v>10</v>
      </c>
      <c r="Z17" s="236">
        <f t="shared" si="2"/>
        <v>31</v>
      </c>
      <c r="AA17" s="353" t="s">
        <v>369</v>
      </c>
    </row>
    <row r="18" spans="1:27" ht="19.5" customHeight="1">
      <c r="A18" s="206" t="s">
        <v>18</v>
      </c>
      <c r="B18" s="236">
        <v>0</v>
      </c>
      <c r="C18" s="236">
        <v>0</v>
      </c>
      <c r="D18" s="236">
        <v>0</v>
      </c>
      <c r="E18" s="236">
        <v>0</v>
      </c>
      <c r="F18" s="236">
        <v>15</v>
      </c>
      <c r="G18" s="236">
        <v>8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f t="shared" si="0"/>
        <v>15</v>
      </c>
      <c r="Y18" s="236">
        <f t="shared" si="1"/>
        <v>8</v>
      </c>
      <c r="Z18" s="236">
        <f t="shared" si="2"/>
        <v>23</v>
      </c>
      <c r="AA18" s="353" t="s">
        <v>370</v>
      </c>
    </row>
    <row r="19" spans="1:27" ht="19.5" customHeight="1">
      <c r="A19" s="206" t="s">
        <v>29</v>
      </c>
      <c r="B19" s="236">
        <v>0</v>
      </c>
      <c r="C19" s="236">
        <v>0</v>
      </c>
      <c r="D19" s="236">
        <v>0</v>
      </c>
      <c r="E19" s="236">
        <v>0</v>
      </c>
      <c r="F19" s="236">
        <v>2</v>
      </c>
      <c r="G19" s="236">
        <v>3</v>
      </c>
      <c r="H19" s="236">
        <v>0</v>
      </c>
      <c r="I19" s="236">
        <v>2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f t="shared" si="0"/>
        <v>2</v>
      </c>
      <c r="Y19" s="236">
        <f t="shared" si="1"/>
        <v>5</v>
      </c>
      <c r="Z19" s="236">
        <f t="shared" si="2"/>
        <v>7</v>
      </c>
      <c r="AA19" s="353" t="s">
        <v>371</v>
      </c>
    </row>
    <row r="20" spans="1:27" ht="19.5" customHeight="1">
      <c r="A20" s="206" t="s">
        <v>30</v>
      </c>
      <c r="B20" s="236">
        <v>0</v>
      </c>
      <c r="C20" s="236">
        <v>0</v>
      </c>
      <c r="D20" s="236">
        <v>1</v>
      </c>
      <c r="E20" s="236">
        <v>1</v>
      </c>
      <c r="F20" s="236">
        <v>14</v>
      </c>
      <c r="G20" s="236">
        <v>5</v>
      </c>
      <c r="H20" s="236">
        <v>13</v>
      </c>
      <c r="I20" s="236">
        <v>5</v>
      </c>
      <c r="J20" s="236">
        <v>6</v>
      </c>
      <c r="K20" s="236">
        <v>5</v>
      </c>
      <c r="L20" s="236">
        <v>4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f t="shared" si="0"/>
        <v>38</v>
      </c>
      <c r="Y20" s="236">
        <f t="shared" si="1"/>
        <v>16</v>
      </c>
      <c r="Z20" s="236">
        <f t="shared" si="2"/>
        <v>54</v>
      </c>
      <c r="AA20" s="353" t="s">
        <v>372</v>
      </c>
    </row>
    <row r="21" spans="1:27" ht="19.5" customHeight="1">
      <c r="A21" s="206" t="s">
        <v>31</v>
      </c>
      <c r="B21" s="236">
        <v>0</v>
      </c>
      <c r="C21" s="236">
        <v>0</v>
      </c>
      <c r="D21" s="236">
        <v>0</v>
      </c>
      <c r="E21" s="236">
        <v>2</v>
      </c>
      <c r="F21" s="236">
        <v>2</v>
      </c>
      <c r="G21" s="236">
        <v>2</v>
      </c>
      <c r="H21" s="236">
        <v>0</v>
      </c>
      <c r="I21" s="236">
        <v>0</v>
      </c>
      <c r="J21" s="236">
        <v>2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f t="shared" si="0"/>
        <v>4</v>
      </c>
      <c r="Y21" s="236">
        <f t="shared" si="1"/>
        <v>4</v>
      </c>
      <c r="Z21" s="236">
        <f t="shared" si="2"/>
        <v>8</v>
      </c>
      <c r="AA21" s="353" t="s">
        <v>373</v>
      </c>
    </row>
    <row r="22" spans="1:27" ht="19.5" customHeight="1" thickBot="1">
      <c r="A22" s="66" t="s">
        <v>699</v>
      </c>
      <c r="B22" s="237">
        <v>0</v>
      </c>
      <c r="C22" s="237">
        <v>0</v>
      </c>
      <c r="D22" s="237">
        <v>11</v>
      </c>
      <c r="E22" s="237">
        <v>13</v>
      </c>
      <c r="F22" s="237">
        <v>6</v>
      </c>
      <c r="G22" s="237">
        <v>4</v>
      </c>
      <c r="H22" s="237">
        <v>2</v>
      </c>
      <c r="I22" s="237">
        <v>1</v>
      </c>
      <c r="J22" s="237">
        <v>15</v>
      </c>
      <c r="K22" s="237">
        <v>2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7">
        <v>0</v>
      </c>
      <c r="V22" s="237">
        <v>0</v>
      </c>
      <c r="W22" s="237">
        <v>0</v>
      </c>
      <c r="X22" s="237">
        <f t="shared" si="0"/>
        <v>34</v>
      </c>
      <c r="Y22" s="237">
        <f t="shared" si="1"/>
        <v>20</v>
      </c>
      <c r="Z22" s="237">
        <f t="shared" si="2"/>
        <v>54</v>
      </c>
      <c r="AA22" s="276" t="s">
        <v>698</v>
      </c>
    </row>
    <row r="23" spans="1:27" ht="15" customHeight="1" thickBot="1" thickTop="1">
      <c r="A23" s="199" t="s">
        <v>0</v>
      </c>
      <c r="B23" s="238">
        <f>SUM(B8:B22)</f>
        <v>0</v>
      </c>
      <c r="C23" s="238">
        <f aca="true" t="shared" si="3" ref="C23:Z23">SUM(C8:C22)</f>
        <v>0</v>
      </c>
      <c r="D23" s="238">
        <f t="shared" si="3"/>
        <v>59</v>
      </c>
      <c r="E23" s="238">
        <f t="shared" si="3"/>
        <v>55</v>
      </c>
      <c r="F23" s="238">
        <f t="shared" si="3"/>
        <v>103</v>
      </c>
      <c r="G23" s="238">
        <f t="shared" si="3"/>
        <v>82</v>
      </c>
      <c r="H23" s="238">
        <f t="shared" si="3"/>
        <v>90</v>
      </c>
      <c r="I23" s="238">
        <f t="shared" si="3"/>
        <v>80</v>
      </c>
      <c r="J23" s="238">
        <f t="shared" si="3"/>
        <v>78</v>
      </c>
      <c r="K23" s="238">
        <f t="shared" si="3"/>
        <v>30</v>
      </c>
      <c r="L23" s="238">
        <f t="shared" si="3"/>
        <v>53</v>
      </c>
      <c r="M23" s="238">
        <f t="shared" si="3"/>
        <v>33</v>
      </c>
      <c r="N23" s="238">
        <f t="shared" si="3"/>
        <v>5</v>
      </c>
      <c r="O23" s="238">
        <f t="shared" si="3"/>
        <v>4</v>
      </c>
      <c r="P23" s="238">
        <f t="shared" si="3"/>
        <v>9</v>
      </c>
      <c r="Q23" s="238">
        <f t="shared" si="3"/>
        <v>3</v>
      </c>
      <c r="R23" s="238">
        <f t="shared" si="3"/>
        <v>1</v>
      </c>
      <c r="S23" s="238">
        <f t="shared" si="3"/>
        <v>0</v>
      </c>
      <c r="T23" s="238">
        <f t="shared" si="3"/>
        <v>0</v>
      </c>
      <c r="U23" s="238">
        <f t="shared" si="3"/>
        <v>0</v>
      </c>
      <c r="V23" s="238">
        <f t="shared" si="3"/>
        <v>0</v>
      </c>
      <c r="W23" s="238">
        <f t="shared" si="3"/>
        <v>0</v>
      </c>
      <c r="X23" s="238">
        <f t="shared" si="3"/>
        <v>398</v>
      </c>
      <c r="Y23" s="238">
        <f t="shared" si="3"/>
        <v>287</v>
      </c>
      <c r="Z23" s="238">
        <f t="shared" si="3"/>
        <v>685</v>
      </c>
      <c r="AA23" s="354" t="s">
        <v>374</v>
      </c>
    </row>
    <row r="24" ht="15" customHeight="1" thickTop="1"/>
    <row r="25" ht="15" customHeight="1"/>
    <row r="26" spans="1:6" ht="21" customHeight="1">
      <c r="A26" s="762"/>
      <c r="B26" s="762"/>
      <c r="C26" s="762"/>
      <c r="D26" s="762"/>
      <c r="E26" s="762"/>
      <c r="F26" s="762"/>
    </row>
  </sheetData>
  <sheetProtection/>
  <mergeCells count="30">
    <mergeCell ref="F4:G4"/>
    <mergeCell ref="X5:Z5"/>
    <mergeCell ref="T5:U5"/>
    <mergeCell ref="T4:U4"/>
    <mergeCell ref="V4:W4"/>
    <mergeCell ref="X4:Z4"/>
    <mergeCell ref="H4:I4"/>
    <mergeCell ref="N5:O5"/>
    <mergeCell ref="P5:Q5"/>
    <mergeCell ref="R5:S5"/>
    <mergeCell ref="V5:W5"/>
    <mergeCell ref="A1:Z1"/>
    <mergeCell ref="J4:K4"/>
    <mergeCell ref="L4:M4"/>
    <mergeCell ref="N4:O4"/>
    <mergeCell ref="P4:Q4"/>
    <mergeCell ref="R4:S4"/>
    <mergeCell ref="B4:C4"/>
    <mergeCell ref="D4:E4"/>
    <mergeCell ref="A2:AA2"/>
    <mergeCell ref="A26:F26"/>
    <mergeCell ref="Z3:AA3"/>
    <mergeCell ref="A4:A7"/>
    <mergeCell ref="AA4:AA7"/>
    <mergeCell ref="B5:C5"/>
    <mergeCell ref="D5:E5"/>
    <mergeCell ref="F5:G5"/>
    <mergeCell ref="H5:I5"/>
    <mergeCell ref="J5:K5"/>
    <mergeCell ref="L5:M5"/>
  </mergeCells>
  <printOptions horizontalCentered="1"/>
  <pageMargins left="1" right="1" top="1.5" bottom="1" header="1.5" footer="1"/>
  <pageSetup horizontalDpi="600" verticalDpi="600" orientation="landscape" paperSize="9" scale="75" r:id="rId1"/>
  <headerFooter alignWithMargins="0">
    <oddFooter>&amp;C&amp;12 55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27"/>
  <sheetViews>
    <sheetView rightToLeft="1" view="pageBreakPreview" zoomScale="75" zoomScaleSheetLayoutView="75" zoomScalePageLayoutView="0" workbookViewId="0" topLeftCell="A1">
      <selection activeCell="C7" sqref="C7:G21"/>
    </sheetView>
  </sheetViews>
  <sheetFormatPr defaultColWidth="9.140625" defaultRowHeight="12.75"/>
  <cols>
    <col min="1" max="2" width="10.140625" style="0" customWidth="1"/>
    <col min="3" max="6" width="7.57421875" style="0" customWidth="1"/>
    <col min="7" max="7" width="14.28125" style="0" customWidth="1"/>
    <col min="8" max="9" width="20.421875" style="0" customWidth="1"/>
  </cols>
  <sheetData>
    <row r="1" spans="1:9" s="1" customFormat="1" ht="24" customHeight="1">
      <c r="A1" s="477" t="s">
        <v>298</v>
      </c>
      <c r="B1" s="477"/>
      <c r="C1" s="477"/>
      <c r="D1" s="477"/>
      <c r="E1" s="477"/>
      <c r="F1" s="477"/>
      <c r="G1" s="477"/>
      <c r="H1" s="477"/>
      <c r="I1" s="477"/>
    </row>
    <row r="2" spans="1:9" s="1" customFormat="1" ht="30.75" customHeight="1">
      <c r="A2" s="528" t="s">
        <v>612</v>
      </c>
      <c r="B2" s="528"/>
      <c r="C2" s="528"/>
      <c r="D2" s="528"/>
      <c r="E2" s="528"/>
      <c r="F2" s="528"/>
      <c r="G2" s="528"/>
      <c r="H2" s="528"/>
      <c r="I2" s="528"/>
    </row>
    <row r="3" spans="1:9" s="1" customFormat="1" ht="21.75" customHeight="1" thickBot="1">
      <c r="A3" s="772" t="s">
        <v>357</v>
      </c>
      <c r="B3" s="772"/>
      <c r="C3" s="772"/>
      <c r="D3" s="772"/>
      <c r="E3" s="772"/>
      <c r="F3" s="772"/>
      <c r="G3" s="772"/>
      <c r="H3" s="693" t="s">
        <v>553</v>
      </c>
      <c r="I3" s="693"/>
    </row>
    <row r="4" spans="1:9" ht="17.25" customHeight="1" thickTop="1">
      <c r="A4" s="530" t="s">
        <v>205</v>
      </c>
      <c r="B4" s="530"/>
      <c r="C4" s="529" t="s">
        <v>554</v>
      </c>
      <c r="D4" s="529"/>
      <c r="E4" s="529"/>
      <c r="F4" s="529"/>
      <c r="G4" s="769" t="s">
        <v>8</v>
      </c>
      <c r="H4" s="640" t="s">
        <v>545</v>
      </c>
      <c r="I4" s="640"/>
    </row>
    <row r="5" spans="1:9" ht="16.5" customHeight="1">
      <c r="A5" s="532"/>
      <c r="B5" s="532"/>
      <c r="C5" s="532" t="s">
        <v>114</v>
      </c>
      <c r="D5" s="532"/>
      <c r="E5" s="532" t="s">
        <v>115</v>
      </c>
      <c r="F5" s="532"/>
      <c r="G5" s="590"/>
      <c r="H5" s="641"/>
      <c r="I5" s="641"/>
    </row>
    <row r="6" spans="1:9" ht="19.5" customHeight="1" thickBot="1">
      <c r="A6" s="682"/>
      <c r="B6" s="682"/>
      <c r="C6" s="682" t="s">
        <v>401</v>
      </c>
      <c r="D6" s="682"/>
      <c r="E6" s="682" t="s">
        <v>402</v>
      </c>
      <c r="F6" s="682"/>
      <c r="G6" s="379" t="s">
        <v>643</v>
      </c>
      <c r="H6" s="642"/>
      <c r="I6" s="642"/>
    </row>
    <row r="7" spans="1:9" ht="16.5" customHeight="1" thickTop="1">
      <c r="A7" s="514" t="s">
        <v>108</v>
      </c>
      <c r="B7" s="514"/>
      <c r="C7" s="767">
        <v>161</v>
      </c>
      <c r="D7" s="767"/>
      <c r="E7" s="767">
        <v>123</v>
      </c>
      <c r="F7" s="767"/>
      <c r="G7" s="131">
        <f>SUM(C7:F7)</f>
        <v>284</v>
      </c>
      <c r="H7" s="768" t="s">
        <v>452</v>
      </c>
      <c r="I7" s="768"/>
    </row>
    <row r="8" spans="1:9" ht="19.5" customHeight="1">
      <c r="A8" s="507" t="s">
        <v>101</v>
      </c>
      <c r="B8" s="507"/>
      <c r="C8" s="765">
        <v>36</v>
      </c>
      <c r="D8" s="765"/>
      <c r="E8" s="765">
        <v>22</v>
      </c>
      <c r="F8" s="765"/>
      <c r="G8" s="133">
        <f aca="true" t="shared" si="0" ref="G8:G21">SUM(C8:F8)</f>
        <v>58</v>
      </c>
      <c r="H8" s="766" t="s">
        <v>546</v>
      </c>
      <c r="I8" s="766"/>
    </row>
    <row r="9" spans="1:9" ht="19.5" customHeight="1">
      <c r="A9" s="507" t="s">
        <v>100</v>
      </c>
      <c r="B9" s="507"/>
      <c r="C9" s="765">
        <v>0</v>
      </c>
      <c r="D9" s="765"/>
      <c r="E9" s="765">
        <v>0</v>
      </c>
      <c r="F9" s="765"/>
      <c r="G9" s="133">
        <f t="shared" si="0"/>
        <v>0</v>
      </c>
      <c r="H9" s="766" t="s">
        <v>547</v>
      </c>
      <c r="I9" s="766"/>
    </row>
    <row r="10" spans="1:9" ht="19.5" customHeight="1">
      <c r="A10" s="507" t="s">
        <v>206</v>
      </c>
      <c r="B10" s="507"/>
      <c r="C10" s="765">
        <v>0</v>
      </c>
      <c r="D10" s="765"/>
      <c r="E10" s="765">
        <v>0</v>
      </c>
      <c r="F10" s="765"/>
      <c r="G10" s="133">
        <f t="shared" si="0"/>
        <v>0</v>
      </c>
      <c r="H10" s="766" t="s">
        <v>548</v>
      </c>
      <c r="I10" s="766"/>
    </row>
    <row r="11" spans="1:9" ht="19.5" customHeight="1">
      <c r="A11" s="507" t="s">
        <v>164</v>
      </c>
      <c r="B11" s="507"/>
      <c r="C11" s="765">
        <v>2</v>
      </c>
      <c r="D11" s="765"/>
      <c r="E11" s="765">
        <v>1</v>
      </c>
      <c r="F11" s="765"/>
      <c r="G11" s="133">
        <f t="shared" si="0"/>
        <v>3</v>
      </c>
      <c r="H11" s="766" t="s">
        <v>447</v>
      </c>
      <c r="I11" s="766"/>
    </row>
    <row r="12" spans="1:9" ht="19.5" customHeight="1">
      <c r="A12" s="507" t="s">
        <v>155</v>
      </c>
      <c r="B12" s="507"/>
      <c r="C12" s="765">
        <v>0</v>
      </c>
      <c r="D12" s="765"/>
      <c r="E12" s="765">
        <v>2</v>
      </c>
      <c r="F12" s="765"/>
      <c r="G12" s="133">
        <f t="shared" si="0"/>
        <v>2</v>
      </c>
      <c r="H12" s="766" t="s">
        <v>448</v>
      </c>
      <c r="I12" s="766"/>
    </row>
    <row r="13" spans="1:9" ht="19.5" customHeight="1">
      <c r="A13" s="507" t="s">
        <v>207</v>
      </c>
      <c r="B13" s="507"/>
      <c r="C13" s="765">
        <v>0</v>
      </c>
      <c r="D13" s="765"/>
      <c r="E13" s="765">
        <v>0</v>
      </c>
      <c r="F13" s="765"/>
      <c r="G13" s="133">
        <f t="shared" si="0"/>
        <v>0</v>
      </c>
      <c r="H13" s="766" t="s">
        <v>549</v>
      </c>
      <c r="I13" s="766"/>
    </row>
    <row r="14" spans="1:9" ht="19.5" customHeight="1">
      <c r="A14" s="507" t="s">
        <v>99</v>
      </c>
      <c r="B14" s="507"/>
      <c r="C14" s="765">
        <v>0</v>
      </c>
      <c r="D14" s="765"/>
      <c r="E14" s="765">
        <v>0</v>
      </c>
      <c r="F14" s="765"/>
      <c r="G14" s="133">
        <f t="shared" si="0"/>
        <v>0</v>
      </c>
      <c r="H14" s="766" t="s">
        <v>550</v>
      </c>
      <c r="I14" s="766"/>
    </row>
    <row r="15" spans="1:9" ht="19.5" customHeight="1">
      <c r="A15" s="507" t="s">
        <v>208</v>
      </c>
      <c r="B15" s="507"/>
      <c r="C15" s="765">
        <v>35</v>
      </c>
      <c r="D15" s="765"/>
      <c r="E15" s="765">
        <v>9</v>
      </c>
      <c r="F15" s="765"/>
      <c r="G15" s="133">
        <f t="shared" si="0"/>
        <v>44</v>
      </c>
      <c r="H15" s="766" t="s">
        <v>451</v>
      </c>
      <c r="I15" s="766"/>
    </row>
    <row r="16" spans="1:9" ht="19.5" customHeight="1">
      <c r="A16" s="507" t="s">
        <v>209</v>
      </c>
      <c r="B16" s="507"/>
      <c r="C16" s="765">
        <v>0</v>
      </c>
      <c r="D16" s="765"/>
      <c r="E16" s="765">
        <v>0</v>
      </c>
      <c r="F16" s="765"/>
      <c r="G16" s="133">
        <f t="shared" si="0"/>
        <v>0</v>
      </c>
      <c r="H16" s="766" t="s">
        <v>504</v>
      </c>
      <c r="I16" s="766"/>
    </row>
    <row r="17" spans="1:9" ht="19.5" customHeight="1">
      <c r="A17" s="507" t="s">
        <v>210</v>
      </c>
      <c r="B17" s="507"/>
      <c r="C17" s="765">
        <v>7</v>
      </c>
      <c r="D17" s="765"/>
      <c r="E17" s="765">
        <v>1</v>
      </c>
      <c r="F17" s="765"/>
      <c r="G17" s="133">
        <f t="shared" si="0"/>
        <v>8</v>
      </c>
      <c r="H17" s="766" t="s">
        <v>551</v>
      </c>
      <c r="I17" s="766"/>
    </row>
    <row r="18" spans="1:9" ht="19.5" customHeight="1">
      <c r="A18" s="507" t="s">
        <v>211</v>
      </c>
      <c r="B18" s="507"/>
      <c r="C18" s="765">
        <v>0</v>
      </c>
      <c r="D18" s="765"/>
      <c r="E18" s="765">
        <v>0</v>
      </c>
      <c r="F18" s="765"/>
      <c r="G18" s="133">
        <f t="shared" si="0"/>
        <v>0</v>
      </c>
      <c r="H18" s="766" t="s">
        <v>552</v>
      </c>
      <c r="I18" s="766"/>
    </row>
    <row r="19" spans="1:9" ht="18" customHeight="1">
      <c r="A19" s="507" t="s">
        <v>212</v>
      </c>
      <c r="B19" s="507"/>
      <c r="C19" s="765">
        <v>0</v>
      </c>
      <c r="D19" s="765"/>
      <c r="E19" s="765">
        <v>0</v>
      </c>
      <c r="F19" s="765"/>
      <c r="G19" s="133">
        <f t="shared" si="0"/>
        <v>0</v>
      </c>
      <c r="H19" s="766" t="s">
        <v>446</v>
      </c>
      <c r="I19" s="766"/>
    </row>
    <row r="20" spans="1:9" ht="19.5" customHeight="1" thickBot="1">
      <c r="A20" s="562" t="s">
        <v>33</v>
      </c>
      <c r="B20" s="562"/>
      <c r="C20" s="770">
        <v>242</v>
      </c>
      <c r="D20" s="770"/>
      <c r="E20" s="770">
        <v>130</v>
      </c>
      <c r="F20" s="770"/>
      <c r="G20" s="135">
        <f t="shared" si="0"/>
        <v>372</v>
      </c>
      <c r="H20" s="771" t="s">
        <v>410</v>
      </c>
      <c r="I20" s="771"/>
    </row>
    <row r="21" spans="1:9" ht="19.5" customHeight="1" thickBot="1" thickTop="1">
      <c r="A21" s="627" t="s">
        <v>0</v>
      </c>
      <c r="B21" s="627"/>
      <c r="C21" s="671">
        <f>SUM(C7:D20)</f>
        <v>483</v>
      </c>
      <c r="D21" s="671"/>
      <c r="E21" s="671">
        <f>SUM(E7:F20)</f>
        <v>288</v>
      </c>
      <c r="F21" s="671"/>
      <c r="G21" s="409">
        <f t="shared" si="0"/>
        <v>771</v>
      </c>
      <c r="H21" s="712" t="s">
        <v>374</v>
      </c>
      <c r="I21" s="712"/>
    </row>
    <row r="22" ht="15.75" customHeight="1" hidden="1">
      <c r="G22" s="189"/>
    </row>
    <row r="23" ht="15.75" customHeight="1" hidden="1">
      <c r="G23" s="189"/>
    </row>
    <row r="24" ht="15.75" customHeight="1" hidden="1">
      <c r="G24" s="189"/>
    </row>
    <row r="25" ht="16.5" thickTop="1">
      <c r="G25" s="189"/>
    </row>
    <row r="26" ht="15.75">
      <c r="G26" s="189"/>
    </row>
    <row r="27" ht="12.75">
      <c r="G27" s="11"/>
    </row>
  </sheetData>
  <sheetProtection/>
  <mergeCells count="72">
    <mergeCell ref="A1:I1"/>
    <mergeCell ref="C6:D6"/>
    <mergeCell ref="E6:F6"/>
    <mergeCell ref="H16:I16"/>
    <mergeCell ref="H17:I17"/>
    <mergeCell ref="H18:I18"/>
    <mergeCell ref="A3:G3"/>
    <mergeCell ref="A4:B6"/>
    <mergeCell ref="H4:I6"/>
    <mergeCell ref="E14:F14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E17:F17"/>
    <mergeCell ref="A16:B16"/>
    <mergeCell ref="A17:B17"/>
    <mergeCell ref="A15:B15"/>
    <mergeCell ref="C15:D15"/>
    <mergeCell ref="E15:F15"/>
    <mergeCell ref="C19:D19"/>
    <mergeCell ref="E16:F16"/>
    <mergeCell ref="A21:B21"/>
    <mergeCell ref="C21:D21"/>
    <mergeCell ref="E21:F21"/>
    <mergeCell ref="A20:B20"/>
    <mergeCell ref="C20:D20"/>
    <mergeCell ref="E20:F20"/>
    <mergeCell ref="E19:F19"/>
    <mergeCell ref="A19:B19"/>
    <mergeCell ref="E18:F18"/>
    <mergeCell ref="C16:D16"/>
    <mergeCell ref="C17:D17"/>
    <mergeCell ref="C18:D18"/>
    <mergeCell ref="A18:B18"/>
    <mergeCell ref="E13:F13"/>
    <mergeCell ref="A13:B13"/>
    <mergeCell ref="C13:D13"/>
    <mergeCell ref="A14:B14"/>
    <mergeCell ref="C14:D14"/>
    <mergeCell ref="A12:B12"/>
    <mergeCell ref="C12:D12"/>
    <mergeCell ref="E12:F12"/>
    <mergeCell ref="A11:B11"/>
    <mergeCell ref="C11:D11"/>
    <mergeCell ref="E11:F11"/>
    <mergeCell ref="A10:B10"/>
    <mergeCell ref="C10:D10"/>
    <mergeCell ref="E10:F10"/>
    <mergeCell ref="A9:B9"/>
    <mergeCell ref="C9:D9"/>
    <mergeCell ref="E9:F9"/>
    <mergeCell ref="H9:I9"/>
    <mergeCell ref="A7:B7"/>
    <mergeCell ref="C7:D7"/>
    <mergeCell ref="E7:F7"/>
    <mergeCell ref="C5:D5"/>
    <mergeCell ref="E5:F5"/>
    <mergeCell ref="H7:I7"/>
    <mergeCell ref="H8:I8"/>
    <mergeCell ref="G4:G5"/>
    <mergeCell ref="A2:I2"/>
    <mergeCell ref="H3:I3"/>
    <mergeCell ref="C4:F4"/>
    <mergeCell ref="A8:B8"/>
    <mergeCell ref="C8:D8"/>
    <mergeCell ref="E8:F8"/>
  </mergeCells>
  <printOptions horizontalCentered="1"/>
  <pageMargins left="1" right="1" top="1.5" bottom="1" header="1.5" footer="1"/>
  <pageSetup horizontalDpi="600" verticalDpi="600" orientation="landscape" paperSize="9" r:id="rId1"/>
  <headerFooter alignWithMargins="0">
    <oddFooter>&amp;C&amp;12 56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6"/>
  <sheetViews>
    <sheetView rightToLeft="1" view="pageBreakPreview" zoomScale="75" zoomScaleNormal="80" zoomScaleSheetLayoutView="75" zoomScalePageLayoutView="0" workbookViewId="0" topLeftCell="A1">
      <selection activeCell="S31" sqref="S31"/>
    </sheetView>
  </sheetViews>
  <sheetFormatPr defaultColWidth="9.140625" defaultRowHeight="12.75"/>
  <cols>
    <col min="1" max="1" width="11.28125" style="0" customWidth="1"/>
    <col min="2" max="16" width="8.140625" style="0" customWidth="1"/>
    <col min="17" max="17" width="14.8515625" style="0" customWidth="1"/>
  </cols>
  <sheetData>
    <row r="1" spans="1:16" ht="15" customHeight="1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21.75" customHeight="1">
      <c r="A2" s="474" t="s">
        <v>299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</row>
    <row r="3" spans="1:17" ht="19.5" customHeight="1">
      <c r="A3" s="775" t="s">
        <v>613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</row>
    <row r="4" spans="1:17" ht="20.25" customHeight="1" thickBot="1">
      <c r="A4" s="314" t="s">
        <v>358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774" t="s">
        <v>556</v>
      </c>
      <c r="Q4" s="774"/>
    </row>
    <row r="5" spans="1:17" ht="19.5" customHeight="1" thickTop="1">
      <c r="A5" s="663" t="s">
        <v>1</v>
      </c>
      <c r="B5" s="530" t="s">
        <v>22</v>
      </c>
      <c r="C5" s="530"/>
      <c r="D5" s="530" t="s">
        <v>3</v>
      </c>
      <c r="E5" s="530"/>
      <c r="F5" s="530" t="s">
        <v>4</v>
      </c>
      <c r="G5" s="530"/>
      <c r="H5" s="530" t="s">
        <v>5</v>
      </c>
      <c r="I5" s="530"/>
      <c r="J5" s="530" t="s">
        <v>6</v>
      </c>
      <c r="K5" s="530"/>
      <c r="L5" s="530" t="s">
        <v>7</v>
      </c>
      <c r="M5" s="530"/>
      <c r="N5" s="530" t="s">
        <v>8</v>
      </c>
      <c r="O5" s="530"/>
      <c r="P5" s="530"/>
      <c r="Q5" s="668" t="s">
        <v>360</v>
      </c>
    </row>
    <row r="6" spans="1:17" ht="19.5" customHeight="1">
      <c r="A6" s="665"/>
      <c r="B6" s="741" t="s">
        <v>405</v>
      </c>
      <c r="C6" s="741"/>
      <c r="D6" s="741" t="s">
        <v>406</v>
      </c>
      <c r="E6" s="741"/>
      <c r="F6" s="741" t="s">
        <v>407</v>
      </c>
      <c r="G6" s="741"/>
      <c r="H6" s="741" t="s">
        <v>408</v>
      </c>
      <c r="I6" s="741"/>
      <c r="J6" s="741" t="s">
        <v>555</v>
      </c>
      <c r="K6" s="741"/>
      <c r="L6" s="741" t="s">
        <v>410</v>
      </c>
      <c r="M6" s="741"/>
      <c r="N6" s="741" t="s">
        <v>374</v>
      </c>
      <c r="O6" s="741"/>
      <c r="P6" s="741"/>
      <c r="Q6" s="669"/>
    </row>
    <row r="7" spans="1:17" ht="19.5" customHeight="1">
      <c r="A7" s="665"/>
      <c r="B7" s="92" t="s">
        <v>114</v>
      </c>
      <c r="C7" s="92" t="s">
        <v>637</v>
      </c>
      <c r="D7" s="92" t="s">
        <v>114</v>
      </c>
      <c r="E7" s="92" t="s">
        <v>637</v>
      </c>
      <c r="F7" s="92" t="s">
        <v>114</v>
      </c>
      <c r="G7" s="92" t="s">
        <v>637</v>
      </c>
      <c r="H7" s="92" t="s">
        <v>114</v>
      </c>
      <c r="I7" s="92" t="s">
        <v>637</v>
      </c>
      <c r="J7" s="92" t="s">
        <v>114</v>
      </c>
      <c r="K7" s="92" t="s">
        <v>637</v>
      </c>
      <c r="L7" s="92" t="s">
        <v>114</v>
      </c>
      <c r="M7" s="92" t="s">
        <v>637</v>
      </c>
      <c r="N7" s="92" t="s">
        <v>114</v>
      </c>
      <c r="O7" s="92" t="s">
        <v>637</v>
      </c>
      <c r="P7" s="186" t="s">
        <v>41</v>
      </c>
      <c r="Q7" s="669"/>
    </row>
    <row r="8" spans="1:17" ht="23.25" customHeight="1" thickBot="1">
      <c r="A8" s="744"/>
      <c r="B8" s="355" t="s">
        <v>392</v>
      </c>
      <c r="C8" s="355" t="s">
        <v>393</v>
      </c>
      <c r="D8" s="355" t="s">
        <v>392</v>
      </c>
      <c r="E8" s="355" t="s">
        <v>393</v>
      </c>
      <c r="F8" s="355" t="s">
        <v>392</v>
      </c>
      <c r="G8" s="355" t="s">
        <v>393</v>
      </c>
      <c r="H8" s="355" t="s">
        <v>392</v>
      </c>
      <c r="I8" s="355" t="s">
        <v>393</v>
      </c>
      <c r="J8" s="355" t="s">
        <v>392</v>
      </c>
      <c r="K8" s="355" t="s">
        <v>393</v>
      </c>
      <c r="L8" s="355" t="s">
        <v>392</v>
      </c>
      <c r="M8" s="355" t="s">
        <v>393</v>
      </c>
      <c r="N8" s="355" t="s">
        <v>392</v>
      </c>
      <c r="O8" s="355" t="s">
        <v>393</v>
      </c>
      <c r="P8" s="355" t="s">
        <v>441</v>
      </c>
      <c r="Q8" s="670"/>
    </row>
    <row r="9" spans="1:17" ht="25.5" customHeight="1" thickTop="1">
      <c r="A9" s="184" t="s">
        <v>23</v>
      </c>
      <c r="B9" s="103" t="s">
        <v>303</v>
      </c>
      <c r="C9" s="103" t="s">
        <v>303</v>
      </c>
      <c r="D9" s="103" t="s">
        <v>303</v>
      </c>
      <c r="E9" s="103" t="s">
        <v>303</v>
      </c>
      <c r="F9" s="103" t="s">
        <v>303</v>
      </c>
      <c r="G9" s="103" t="s">
        <v>303</v>
      </c>
      <c r="H9" s="103" t="s">
        <v>303</v>
      </c>
      <c r="I9" s="103" t="s">
        <v>303</v>
      </c>
      <c r="J9" s="103" t="s">
        <v>303</v>
      </c>
      <c r="K9" s="103" t="s">
        <v>303</v>
      </c>
      <c r="L9" s="103" t="s">
        <v>303</v>
      </c>
      <c r="M9" s="103" t="s">
        <v>303</v>
      </c>
      <c r="N9" s="103" t="s">
        <v>303</v>
      </c>
      <c r="O9" s="103" t="s">
        <v>303</v>
      </c>
      <c r="P9" s="103" t="s">
        <v>303</v>
      </c>
      <c r="Q9" s="254" t="s">
        <v>361</v>
      </c>
    </row>
    <row r="10" spans="1:17" ht="20.25" customHeight="1">
      <c r="A10" s="185" t="s">
        <v>34</v>
      </c>
      <c r="B10" s="72" t="s">
        <v>303</v>
      </c>
      <c r="C10" s="72" t="s">
        <v>303</v>
      </c>
      <c r="D10" s="72" t="s">
        <v>303</v>
      </c>
      <c r="E10" s="72" t="s">
        <v>303</v>
      </c>
      <c r="F10" s="72" t="s">
        <v>303</v>
      </c>
      <c r="G10" s="72" t="s">
        <v>303</v>
      </c>
      <c r="H10" s="72" t="s">
        <v>303</v>
      </c>
      <c r="I10" s="72" t="s">
        <v>303</v>
      </c>
      <c r="J10" s="72" t="s">
        <v>303</v>
      </c>
      <c r="K10" s="72" t="s">
        <v>303</v>
      </c>
      <c r="L10" s="72" t="s">
        <v>303</v>
      </c>
      <c r="M10" s="72" t="s">
        <v>303</v>
      </c>
      <c r="N10" s="72" t="s">
        <v>303</v>
      </c>
      <c r="O10" s="72" t="s">
        <v>303</v>
      </c>
      <c r="P10" s="72" t="s">
        <v>303</v>
      </c>
      <c r="Q10" s="454" t="s">
        <v>701</v>
      </c>
    </row>
    <row r="11" spans="1:17" ht="20.25" customHeight="1">
      <c r="A11" s="185" t="s">
        <v>24</v>
      </c>
      <c r="B11" s="72">
        <v>6</v>
      </c>
      <c r="C11" s="72">
        <v>6</v>
      </c>
      <c r="D11" s="72">
        <v>1</v>
      </c>
      <c r="E11" s="72">
        <v>1</v>
      </c>
      <c r="F11" s="72">
        <v>1</v>
      </c>
      <c r="G11" s="72">
        <v>7</v>
      </c>
      <c r="H11" s="72">
        <v>2</v>
      </c>
      <c r="I11" s="72">
        <v>3</v>
      </c>
      <c r="J11" s="72">
        <v>1</v>
      </c>
      <c r="K11" s="72">
        <v>7</v>
      </c>
      <c r="L11" s="72">
        <v>0</v>
      </c>
      <c r="M11" s="72">
        <v>0</v>
      </c>
      <c r="N11" s="72">
        <f aca="true" t="shared" si="0" ref="N11:N23">SUM(L11,J11,H11,F11,D11,B11)</f>
        <v>11</v>
      </c>
      <c r="O11" s="72">
        <f aca="true" t="shared" si="1" ref="O11:O23">SUM(M11,K11,I11,G11,E11,C11)</f>
        <v>24</v>
      </c>
      <c r="P11" s="72">
        <f aca="true" t="shared" si="2" ref="P11:P23">SUM(N11:O11)</f>
        <v>35</v>
      </c>
      <c r="Q11" s="308" t="s">
        <v>362</v>
      </c>
    </row>
    <row r="12" spans="1:17" ht="20.25" customHeight="1">
      <c r="A12" s="185" t="s">
        <v>35</v>
      </c>
      <c r="B12" s="72">
        <v>2</v>
      </c>
      <c r="C12" s="72">
        <v>1</v>
      </c>
      <c r="D12" s="72">
        <v>0</v>
      </c>
      <c r="E12" s="72">
        <v>1</v>
      </c>
      <c r="F12" s="72">
        <v>0</v>
      </c>
      <c r="G12" s="72">
        <v>0</v>
      </c>
      <c r="H12" s="72">
        <v>0</v>
      </c>
      <c r="I12" s="72">
        <v>5</v>
      </c>
      <c r="J12" s="72">
        <v>2</v>
      </c>
      <c r="K12" s="72">
        <v>7</v>
      </c>
      <c r="L12" s="72">
        <v>0</v>
      </c>
      <c r="M12" s="72">
        <v>0</v>
      </c>
      <c r="N12" s="72">
        <f t="shared" si="0"/>
        <v>4</v>
      </c>
      <c r="O12" s="72">
        <f t="shared" si="1"/>
        <v>14</v>
      </c>
      <c r="P12" s="72">
        <f t="shared" si="2"/>
        <v>18</v>
      </c>
      <c r="Q12" s="308" t="s">
        <v>363</v>
      </c>
    </row>
    <row r="13" spans="1:17" ht="20.25" customHeight="1">
      <c r="A13" s="185" t="s">
        <v>25</v>
      </c>
      <c r="B13" s="72">
        <v>154</v>
      </c>
      <c r="C13" s="72">
        <v>97</v>
      </c>
      <c r="D13" s="72">
        <v>33</v>
      </c>
      <c r="E13" s="72">
        <v>36</v>
      </c>
      <c r="F13" s="72">
        <v>48</v>
      </c>
      <c r="G13" s="72">
        <v>72</v>
      </c>
      <c r="H13" s="72">
        <v>35</v>
      </c>
      <c r="I13" s="72">
        <v>136</v>
      </c>
      <c r="J13" s="72">
        <v>87</v>
      </c>
      <c r="K13" s="72">
        <v>176</v>
      </c>
      <c r="L13" s="72">
        <v>28</v>
      </c>
      <c r="M13" s="72">
        <v>10</v>
      </c>
      <c r="N13" s="72">
        <f t="shared" si="0"/>
        <v>385</v>
      </c>
      <c r="O13" s="72">
        <f t="shared" si="1"/>
        <v>527</v>
      </c>
      <c r="P13" s="72">
        <f t="shared" si="2"/>
        <v>912</v>
      </c>
      <c r="Q13" s="308" t="s">
        <v>364</v>
      </c>
    </row>
    <row r="14" spans="1:17" ht="20.25" customHeight="1">
      <c r="A14" s="185" t="s">
        <v>36</v>
      </c>
      <c r="B14" s="72" t="s">
        <v>303</v>
      </c>
      <c r="C14" s="72" t="s">
        <v>303</v>
      </c>
      <c r="D14" s="72" t="s">
        <v>303</v>
      </c>
      <c r="E14" s="72" t="s">
        <v>303</v>
      </c>
      <c r="F14" s="72" t="s">
        <v>303</v>
      </c>
      <c r="G14" s="72" t="s">
        <v>303</v>
      </c>
      <c r="H14" s="72" t="s">
        <v>303</v>
      </c>
      <c r="I14" s="72" t="s">
        <v>303</v>
      </c>
      <c r="J14" s="72" t="s">
        <v>303</v>
      </c>
      <c r="K14" s="72" t="s">
        <v>303</v>
      </c>
      <c r="L14" s="72" t="s">
        <v>303</v>
      </c>
      <c r="M14" s="72" t="s">
        <v>303</v>
      </c>
      <c r="N14" s="72" t="s">
        <v>303</v>
      </c>
      <c r="O14" s="72" t="s">
        <v>303</v>
      </c>
      <c r="P14" s="72" t="s">
        <v>303</v>
      </c>
      <c r="Q14" s="308" t="s">
        <v>365</v>
      </c>
    </row>
    <row r="15" spans="1:17" ht="20.25" customHeight="1">
      <c r="A15" s="185" t="s">
        <v>26</v>
      </c>
      <c r="B15" s="72">
        <v>7</v>
      </c>
      <c r="C15" s="72">
        <v>6</v>
      </c>
      <c r="D15" s="72">
        <v>0</v>
      </c>
      <c r="E15" s="72">
        <v>4</v>
      </c>
      <c r="F15" s="72">
        <v>2</v>
      </c>
      <c r="G15" s="72">
        <v>11</v>
      </c>
      <c r="H15" s="72">
        <v>0</v>
      </c>
      <c r="I15" s="72">
        <v>14</v>
      </c>
      <c r="J15" s="72">
        <v>1</v>
      </c>
      <c r="K15" s="72">
        <v>10</v>
      </c>
      <c r="L15" s="72">
        <v>0</v>
      </c>
      <c r="M15" s="72">
        <v>1</v>
      </c>
      <c r="N15" s="72">
        <f t="shared" si="0"/>
        <v>10</v>
      </c>
      <c r="O15" s="72">
        <f t="shared" si="1"/>
        <v>46</v>
      </c>
      <c r="P15" s="72">
        <f t="shared" si="2"/>
        <v>56</v>
      </c>
      <c r="Q15" s="308" t="s">
        <v>366</v>
      </c>
    </row>
    <row r="16" spans="1:17" ht="20.25" customHeight="1">
      <c r="A16" s="185" t="s">
        <v>27</v>
      </c>
      <c r="B16" s="72">
        <v>9</v>
      </c>
      <c r="C16" s="72">
        <v>6</v>
      </c>
      <c r="D16" s="72">
        <v>0</v>
      </c>
      <c r="E16" s="72">
        <v>5</v>
      </c>
      <c r="F16" s="72">
        <v>1</v>
      </c>
      <c r="G16" s="72">
        <v>6</v>
      </c>
      <c r="H16" s="72">
        <v>3</v>
      </c>
      <c r="I16" s="72">
        <v>9</v>
      </c>
      <c r="J16" s="72">
        <v>6</v>
      </c>
      <c r="K16" s="72">
        <v>10</v>
      </c>
      <c r="L16" s="72">
        <v>0</v>
      </c>
      <c r="M16" s="72">
        <v>0</v>
      </c>
      <c r="N16" s="72">
        <f t="shared" si="0"/>
        <v>19</v>
      </c>
      <c r="O16" s="72">
        <f t="shared" si="1"/>
        <v>36</v>
      </c>
      <c r="P16" s="72">
        <f t="shared" si="2"/>
        <v>55</v>
      </c>
      <c r="Q16" s="308" t="s">
        <v>367</v>
      </c>
    </row>
    <row r="17" spans="1:17" ht="20.25" customHeight="1">
      <c r="A17" s="185" t="s">
        <v>28</v>
      </c>
      <c r="B17" s="72">
        <v>5</v>
      </c>
      <c r="C17" s="72">
        <v>5</v>
      </c>
      <c r="D17" s="72">
        <v>2</v>
      </c>
      <c r="E17" s="72">
        <v>5</v>
      </c>
      <c r="F17" s="72">
        <v>9</v>
      </c>
      <c r="G17" s="72">
        <v>15</v>
      </c>
      <c r="H17" s="72">
        <v>3</v>
      </c>
      <c r="I17" s="72">
        <v>12</v>
      </c>
      <c r="J17" s="72">
        <v>4</v>
      </c>
      <c r="K17" s="72">
        <v>14</v>
      </c>
      <c r="L17" s="72">
        <v>1</v>
      </c>
      <c r="M17" s="72">
        <v>0</v>
      </c>
      <c r="N17" s="72">
        <f t="shared" si="0"/>
        <v>24</v>
      </c>
      <c r="O17" s="72">
        <f t="shared" si="1"/>
        <v>51</v>
      </c>
      <c r="P17" s="72">
        <f t="shared" si="2"/>
        <v>75</v>
      </c>
      <c r="Q17" s="308" t="s">
        <v>368</v>
      </c>
    </row>
    <row r="18" spans="1:17" ht="20.25" customHeight="1">
      <c r="A18" s="99" t="s">
        <v>17</v>
      </c>
      <c r="B18" s="72">
        <v>1</v>
      </c>
      <c r="C18" s="72">
        <v>4</v>
      </c>
      <c r="D18" s="72">
        <v>2</v>
      </c>
      <c r="E18" s="72">
        <v>1</v>
      </c>
      <c r="F18" s="72">
        <v>4</v>
      </c>
      <c r="G18" s="72">
        <v>2</v>
      </c>
      <c r="H18" s="72">
        <v>7</v>
      </c>
      <c r="I18" s="72">
        <v>17</v>
      </c>
      <c r="J18" s="72">
        <v>6</v>
      </c>
      <c r="K18" s="72">
        <v>16</v>
      </c>
      <c r="L18" s="72">
        <v>5</v>
      </c>
      <c r="M18" s="72">
        <v>2</v>
      </c>
      <c r="N18" s="72">
        <f t="shared" si="0"/>
        <v>25</v>
      </c>
      <c r="O18" s="72">
        <f t="shared" si="1"/>
        <v>42</v>
      </c>
      <c r="P18" s="72">
        <f t="shared" si="2"/>
        <v>67</v>
      </c>
      <c r="Q18" s="308" t="s">
        <v>369</v>
      </c>
    </row>
    <row r="19" spans="1:17" ht="20.25" customHeight="1">
      <c r="A19" s="185" t="s">
        <v>18</v>
      </c>
      <c r="B19" s="72">
        <v>7</v>
      </c>
      <c r="C19" s="72">
        <v>13</v>
      </c>
      <c r="D19" s="72">
        <v>1</v>
      </c>
      <c r="E19" s="72">
        <v>6</v>
      </c>
      <c r="F19" s="72">
        <v>1</v>
      </c>
      <c r="G19" s="72">
        <v>6</v>
      </c>
      <c r="H19" s="72">
        <v>1</v>
      </c>
      <c r="I19" s="72">
        <v>17</v>
      </c>
      <c r="J19" s="72">
        <v>5</v>
      </c>
      <c r="K19" s="72">
        <v>8</v>
      </c>
      <c r="L19" s="72">
        <v>0</v>
      </c>
      <c r="M19" s="72">
        <v>0</v>
      </c>
      <c r="N19" s="72">
        <f t="shared" si="0"/>
        <v>15</v>
      </c>
      <c r="O19" s="72">
        <f t="shared" si="1"/>
        <v>50</v>
      </c>
      <c r="P19" s="72">
        <f t="shared" si="2"/>
        <v>65</v>
      </c>
      <c r="Q19" s="308" t="s">
        <v>370</v>
      </c>
    </row>
    <row r="20" spans="1:17" ht="20.25" customHeight="1">
      <c r="A20" s="185" t="s">
        <v>29</v>
      </c>
      <c r="B20" s="72">
        <v>1</v>
      </c>
      <c r="C20" s="72">
        <v>1</v>
      </c>
      <c r="D20" s="72">
        <v>0</v>
      </c>
      <c r="E20" s="72">
        <v>2</v>
      </c>
      <c r="F20" s="72">
        <v>2</v>
      </c>
      <c r="G20" s="72">
        <v>4</v>
      </c>
      <c r="H20" s="72">
        <v>1</v>
      </c>
      <c r="I20" s="72">
        <v>6</v>
      </c>
      <c r="J20" s="72">
        <v>2</v>
      </c>
      <c r="K20" s="72">
        <v>0</v>
      </c>
      <c r="L20" s="72">
        <v>0</v>
      </c>
      <c r="M20" s="72">
        <v>0</v>
      </c>
      <c r="N20" s="72">
        <f t="shared" si="0"/>
        <v>6</v>
      </c>
      <c r="O20" s="72">
        <f t="shared" si="1"/>
        <v>13</v>
      </c>
      <c r="P20" s="72">
        <f t="shared" si="2"/>
        <v>19</v>
      </c>
      <c r="Q20" s="308" t="s">
        <v>371</v>
      </c>
    </row>
    <row r="21" spans="1:17" ht="21" customHeight="1">
      <c r="A21" s="185" t="s">
        <v>30</v>
      </c>
      <c r="B21" s="72">
        <v>6</v>
      </c>
      <c r="C21" s="72">
        <v>5</v>
      </c>
      <c r="D21" s="72">
        <v>2</v>
      </c>
      <c r="E21" s="72">
        <v>3</v>
      </c>
      <c r="F21" s="72">
        <v>0</v>
      </c>
      <c r="G21" s="72">
        <v>4</v>
      </c>
      <c r="H21" s="72">
        <v>4</v>
      </c>
      <c r="I21" s="72">
        <v>17</v>
      </c>
      <c r="J21" s="72">
        <v>5</v>
      </c>
      <c r="K21" s="72">
        <v>4</v>
      </c>
      <c r="L21" s="72">
        <v>0</v>
      </c>
      <c r="M21" s="72">
        <v>5</v>
      </c>
      <c r="N21" s="72">
        <f t="shared" si="0"/>
        <v>17</v>
      </c>
      <c r="O21" s="72">
        <f t="shared" si="1"/>
        <v>38</v>
      </c>
      <c r="P21" s="72">
        <f t="shared" si="2"/>
        <v>55</v>
      </c>
      <c r="Q21" s="308" t="s">
        <v>372</v>
      </c>
    </row>
    <row r="22" spans="1:17" ht="23.25" customHeight="1">
      <c r="A22" s="185" t="s">
        <v>31</v>
      </c>
      <c r="B22" s="72">
        <v>4</v>
      </c>
      <c r="C22" s="72">
        <v>4</v>
      </c>
      <c r="D22" s="72">
        <v>3</v>
      </c>
      <c r="E22" s="72">
        <v>0</v>
      </c>
      <c r="F22" s="72">
        <v>0</v>
      </c>
      <c r="G22" s="72">
        <v>5</v>
      </c>
      <c r="H22" s="72">
        <v>0</v>
      </c>
      <c r="I22" s="72">
        <v>11</v>
      </c>
      <c r="J22" s="72">
        <v>2</v>
      </c>
      <c r="K22" s="72">
        <v>4</v>
      </c>
      <c r="L22" s="72">
        <v>0</v>
      </c>
      <c r="M22" s="72">
        <v>0</v>
      </c>
      <c r="N22" s="72">
        <f t="shared" si="0"/>
        <v>9</v>
      </c>
      <c r="O22" s="72">
        <f t="shared" si="1"/>
        <v>24</v>
      </c>
      <c r="P22" s="72">
        <f t="shared" si="2"/>
        <v>33</v>
      </c>
      <c r="Q22" s="257" t="s">
        <v>373</v>
      </c>
    </row>
    <row r="23" spans="1:17" ht="22.5" customHeight="1" thickBot="1">
      <c r="A23" s="66" t="s">
        <v>699</v>
      </c>
      <c r="B23" s="105">
        <v>12</v>
      </c>
      <c r="C23" s="105">
        <v>13</v>
      </c>
      <c r="D23" s="105">
        <v>3</v>
      </c>
      <c r="E23" s="105">
        <v>15</v>
      </c>
      <c r="F23" s="105">
        <v>3</v>
      </c>
      <c r="G23" s="105">
        <v>15</v>
      </c>
      <c r="H23" s="105">
        <v>2</v>
      </c>
      <c r="I23" s="105">
        <v>10</v>
      </c>
      <c r="J23" s="105">
        <v>3</v>
      </c>
      <c r="K23" s="105">
        <v>12</v>
      </c>
      <c r="L23" s="105">
        <v>0</v>
      </c>
      <c r="M23" s="105">
        <v>2</v>
      </c>
      <c r="N23" s="105">
        <f t="shared" si="0"/>
        <v>23</v>
      </c>
      <c r="O23" s="105">
        <f t="shared" si="1"/>
        <v>67</v>
      </c>
      <c r="P23" s="105">
        <f t="shared" si="2"/>
        <v>90</v>
      </c>
      <c r="Q23" s="276" t="s">
        <v>698</v>
      </c>
    </row>
    <row r="24" spans="1:17" ht="21.75" customHeight="1" thickBot="1" thickTop="1">
      <c r="A24" s="188" t="s">
        <v>0</v>
      </c>
      <c r="B24" s="94">
        <f>SUM(B9:B23)</f>
        <v>214</v>
      </c>
      <c r="C24" s="94">
        <f aca="true" t="shared" si="3" ref="C24:P24">SUM(C9:C23)</f>
        <v>161</v>
      </c>
      <c r="D24" s="94">
        <f t="shared" si="3"/>
        <v>47</v>
      </c>
      <c r="E24" s="94">
        <f t="shared" si="3"/>
        <v>79</v>
      </c>
      <c r="F24" s="94">
        <f t="shared" si="3"/>
        <v>71</v>
      </c>
      <c r="G24" s="94">
        <f t="shared" si="3"/>
        <v>147</v>
      </c>
      <c r="H24" s="94">
        <f t="shared" si="3"/>
        <v>58</v>
      </c>
      <c r="I24" s="94">
        <f t="shared" si="3"/>
        <v>257</v>
      </c>
      <c r="J24" s="94">
        <f t="shared" si="3"/>
        <v>124</v>
      </c>
      <c r="K24" s="94">
        <f t="shared" si="3"/>
        <v>268</v>
      </c>
      <c r="L24" s="94">
        <f t="shared" si="3"/>
        <v>34</v>
      </c>
      <c r="M24" s="94">
        <f t="shared" si="3"/>
        <v>20</v>
      </c>
      <c r="N24" s="94">
        <f t="shared" si="3"/>
        <v>548</v>
      </c>
      <c r="O24" s="94">
        <f t="shared" si="3"/>
        <v>932</v>
      </c>
      <c r="P24" s="94">
        <f t="shared" si="3"/>
        <v>1480</v>
      </c>
      <c r="Q24" s="255" t="s">
        <v>374</v>
      </c>
    </row>
    <row r="25" spans="1:16" ht="23.25" customHeight="1" thickTop="1">
      <c r="A25" s="773"/>
      <c r="B25" s="773"/>
      <c r="C25" s="773"/>
      <c r="D25" s="773"/>
      <c r="E25" s="773"/>
      <c r="F25" s="773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9"/>
      <c r="B28" s="40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</sheetData>
  <sheetProtection/>
  <mergeCells count="21">
    <mergeCell ref="A3:Q3"/>
    <mergeCell ref="H5:I5"/>
    <mergeCell ref="P4:Q4"/>
    <mergeCell ref="A5:A8"/>
    <mergeCell ref="Q5:Q8"/>
    <mergeCell ref="B6:C6"/>
    <mergeCell ref="D6:E6"/>
    <mergeCell ref="A1:P1"/>
    <mergeCell ref="A2:P2"/>
    <mergeCell ref="B5:C5"/>
    <mergeCell ref="D5:E5"/>
    <mergeCell ref="F5:G5"/>
    <mergeCell ref="A25:F25"/>
    <mergeCell ref="N6:P6"/>
    <mergeCell ref="H6:I6"/>
    <mergeCell ref="J5:K5"/>
    <mergeCell ref="L6:M6"/>
    <mergeCell ref="N5:P5"/>
    <mergeCell ref="F6:G6"/>
    <mergeCell ref="L5:M5"/>
    <mergeCell ref="J6:K6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&amp;C&amp;12 57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42"/>
  <sheetViews>
    <sheetView rightToLeft="1" view="pageBreakPreview" zoomScale="75" zoomScaleSheetLayoutView="75" zoomScalePageLayoutView="0" workbookViewId="0" topLeftCell="A1">
      <selection activeCell="W29" sqref="W29"/>
    </sheetView>
  </sheetViews>
  <sheetFormatPr defaultColWidth="9.140625" defaultRowHeight="19.5" customHeight="1"/>
  <cols>
    <col min="1" max="1" width="11.8515625" style="1" customWidth="1"/>
    <col min="2" max="2" width="7.140625" style="1" customWidth="1"/>
    <col min="3" max="3" width="6.8515625" style="1" customWidth="1"/>
    <col min="4" max="4" width="6.57421875" style="1" customWidth="1"/>
    <col min="5" max="5" width="7.140625" style="1" customWidth="1"/>
    <col min="6" max="7" width="7.421875" style="1" customWidth="1"/>
    <col min="8" max="8" width="7.140625" style="1" customWidth="1"/>
    <col min="9" max="9" width="7.421875" style="1" customWidth="1"/>
    <col min="10" max="16" width="8.421875" style="1" customWidth="1"/>
    <col min="17" max="17" width="9.140625" style="1" hidden="1" customWidth="1"/>
    <col min="18" max="18" width="16.140625" style="1" bestFit="1" customWidth="1"/>
    <col min="19" max="16384" width="9.140625" style="1" customWidth="1"/>
  </cols>
  <sheetData>
    <row r="1" spans="1:16" ht="23.25" customHeight="1">
      <c r="A1" s="474" t="s">
        <v>300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8" ht="25.5" customHeight="1">
      <c r="A2" s="656" t="s">
        <v>614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</row>
    <row r="3" spans="1:18" ht="19.5" customHeight="1" thickBot="1">
      <c r="A3" s="314" t="s">
        <v>359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634" t="s">
        <v>557</v>
      </c>
      <c r="Q3" s="634"/>
      <c r="R3" s="634"/>
    </row>
    <row r="4" spans="1:18" ht="19.5" customHeight="1" thickTop="1">
      <c r="A4" s="469" t="s">
        <v>1</v>
      </c>
      <c r="B4" s="533" t="s">
        <v>22</v>
      </c>
      <c r="C4" s="533"/>
      <c r="D4" s="533" t="s">
        <v>3</v>
      </c>
      <c r="E4" s="533"/>
      <c r="F4" s="533" t="s">
        <v>4</v>
      </c>
      <c r="G4" s="533"/>
      <c r="H4" s="533" t="s">
        <v>5</v>
      </c>
      <c r="I4" s="533"/>
      <c r="J4" s="533" t="s">
        <v>6</v>
      </c>
      <c r="K4" s="533"/>
      <c r="L4" s="533" t="s">
        <v>7</v>
      </c>
      <c r="M4" s="533"/>
      <c r="N4" s="533" t="s">
        <v>8</v>
      </c>
      <c r="O4" s="533"/>
      <c r="P4" s="533"/>
      <c r="R4" s="456" t="s">
        <v>360</v>
      </c>
    </row>
    <row r="5" spans="1:18" ht="19.5" customHeight="1">
      <c r="A5" s="470"/>
      <c r="B5" s="741" t="s">
        <v>405</v>
      </c>
      <c r="C5" s="741"/>
      <c r="D5" s="741" t="s">
        <v>406</v>
      </c>
      <c r="E5" s="741"/>
      <c r="F5" s="741" t="s">
        <v>407</v>
      </c>
      <c r="G5" s="741"/>
      <c r="H5" s="741" t="s">
        <v>408</v>
      </c>
      <c r="I5" s="741"/>
      <c r="J5" s="741" t="s">
        <v>555</v>
      </c>
      <c r="K5" s="741"/>
      <c r="L5" s="741" t="s">
        <v>410</v>
      </c>
      <c r="M5" s="741"/>
      <c r="N5" s="741" t="s">
        <v>374</v>
      </c>
      <c r="O5" s="741"/>
      <c r="P5" s="741"/>
      <c r="R5" s="457"/>
    </row>
    <row r="6" spans="1:18" ht="19.5" customHeight="1">
      <c r="A6" s="470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187" t="s">
        <v>41</v>
      </c>
      <c r="R6" s="457"/>
    </row>
    <row r="7" spans="1:18" ht="21" customHeight="1" thickBot="1">
      <c r="A7" s="470"/>
      <c r="B7" s="358" t="s">
        <v>392</v>
      </c>
      <c r="C7" s="358" t="s">
        <v>393</v>
      </c>
      <c r="D7" s="358" t="s">
        <v>392</v>
      </c>
      <c r="E7" s="358" t="s">
        <v>393</v>
      </c>
      <c r="F7" s="358" t="s">
        <v>392</v>
      </c>
      <c r="G7" s="358" t="s">
        <v>393</v>
      </c>
      <c r="H7" s="358" t="s">
        <v>392</v>
      </c>
      <c r="I7" s="358" t="s">
        <v>393</v>
      </c>
      <c r="J7" s="358" t="s">
        <v>392</v>
      </c>
      <c r="K7" s="358" t="s">
        <v>393</v>
      </c>
      <c r="L7" s="358" t="s">
        <v>392</v>
      </c>
      <c r="M7" s="358" t="s">
        <v>393</v>
      </c>
      <c r="N7" s="358" t="s">
        <v>392</v>
      </c>
      <c r="O7" s="358" t="s">
        <v>393</v>
      </c>
      <c r="P7" s="358" t="s">
        <v>441</v>
      </c>
      <c r="R7" s="460"/>
    </row>
    <row r="8" spans="1:18" ht="19.5" customHeight="1" thickTop="1">
      <c r="A8" s="184" t="s">
        <v>23</v>
      </c>
      <c r="B8" s="103" t="s">
        <v>303</v>
      </c>
      <c r="C8" s="103" t="s">
        <v>303</v>
      </c>
      <c r="D8" s="103" t="s">
        <v>303</v>
      </c>
      <c r="E8" s="103" t="s">
        <v>303</v>
      </c>
      <c r="F8" s="103" t="s">
        <v>303</v>
      </c>
      <c r="G8" s="103" t="s">
        <v>303</v>
      </c>
      <c r="H8" s="103" t="s">
        <v>303</v>
      </c>
      <c r="I8" s="103" t="s">
        <v>303</v>
      </c>
      <c r="J8" s="103" t="s">
        <v>303</v>
      </c>
      <c r="K8" s="103" t="s">
        <v>303</v>
      </c>
      <c r="L8" s="103" t="s">
        <v>303</v>
      </c>
      <c r="M8" s="103" t="s">
        <v>303</v>
      </c>
      <c r="N8" s="103" t="s">
        <v>303</v>
      </c>
      <c r="O8" s="103" t="s">
        <v>303</v>
      </c>
      <c r="P8" s="103" t="s">
        <v>303</v>
      </c>
      <c r="Q8" s="228"/>
      <c r="R8" s="454" t="s">
        <v>361</v>
      </c>
    </row>
    <row r="9" spans="1:18" ht="19.5" customHeight="1">
      <c r="A9" s="185" t="s">
        <v>34</v>
      </c>
      <c r="B9" s="72" t="s">
        <v>303</v>
      </c>
      <c r="C9" s="72" t="s">
        <v>303</v>
      </c>
      <c r="D9" s="72" t="s">
        <v>303</v>
      </c>
      <c r="E9" s="72" t="s">
        <v>303</v>
      </c>
      <c r="F9" s="72" t="s">
        <v>303</v>
      </c>
      <c r="G9" s="72" t="s">
        <v>303</v>
      </c>
      <c r="H9" s="72" t="s">
        <v>303</v>
      </c>
      <c r="I9" s="72" t="s">
        <v>303</v>
      </c>
      <c r="J9" s="72" t="s">
        <v>303</v>
      </c>
      <c r="K9" s="72" t="s">
        <v>303</v>
      </c>
      <c r="L9" s="72" t="s">
        <v>303</v>
      </c>
      <c r="M9" s="72" t="s">
        <v>303</v>
      </c>
      <c r="N9" s="72" t="s">
        <v>303</v>
      </c>
      <c r="O9" s="72" t="s">
        <v>303</v>
      </c>
      <c r="P9" s="72" t="s">
        <v>303</v>
      </c>
      <c r="Q9" s="229"/>
      <c r="R9" s="454" t="s">
        <v>701</v>
      </c>
    </row>
    <row r="10" spans="1:18" ht="19.5" customHeight="1">
      <c r="A10" s="185" t="s">
        <v>24</v>
      </c>
      <c r="B10" s="72">
        <v>6</v>
      </c>
      <c r="C10" s="72">
        <v>6</v>
      </c>
      <c r="D10" s="72">
        <v>1</v>
      </c>
      <c r="E10" s="72">
        <v>1</v>
      </c>
      <c r="F10" s="72">
        <v>1</v>
      </c>
      <c r="G10" s="72">
        <v>7</v>
      </c>
      <c r="H10" s="72">
        <v>2</v>
      </c>
      <c r="I10" s="72">
        <v>3</v>
      </c>
      <c r="J10" s="72">
        <v>1</v>
      </c>
      <c r="K10" s="72">
        <v>7</v>
      </c>
      <c r="L10" s="72">
        <v>0</v>
      </c>
      <c r="M10" s="72">
        <v>0</v>
      </c>
      <c r="N10" s="89">
        <f aca="true" t="shared" si="0" ref="N10:N22">SUM(L10,J10,H10,F10,D10,B10)</f>
        <v>11</v>
      </c>
      <c r="O10" s="89">
        <f aca="true" t="shared" si="1" ref="O10:O22">SUM(M10,K10,I10,G10,E10,C10)</f>
        <v>24</v>
      </c>
      <c r="P10" s="72">
        <f aca="true" t="shared" si="2" ref="P10:P22">SUM(N10:O10)</f>
        <v>35</v>
      </c>
      <c r="Q10" s="229"/>
      <c r="R10" s="287" t="s">
        <v>362</v>
      </c>
    </row>
    <row r="11" spans="1:18" ht="19.5" customHeight="1">
      <c r="A11" s="185" t="s">
        <v>35</v>
      </c>
      <c r="B11" s="72">
        <v>2</v>
      </c>
      <c r="C11" s="72">
        <v>1</v>
      </c>
      <c r="D11" s="72">
        <v>0</v>
      </c>
      <c r="E11" s="72">
        <v>1</v>
      </c>
      <c r="F11" s="72">
        <v>0</v>
      </c>
      <c r="G11" s="72">
        <v>0</v>
      </c>
      <c r="H11" s="72">
        <v>0</v>
      </c>
      <c r="I11" s="72">
        <v>5</v>
      </c>
      <c r="J11" s="72">
        <v>2</v>
      </c>
      <c r="K11" s="72">
        <v>10</v>
      </c>
      <c r="L11" s="72">
        <v>0</v>
      </c>
      <c r="M11" s="72">
        <v>0</v>
      </c>
      <c r="N11" s="89">
        <f t="shared" si="0"/>
        <v>4</v>
      </c>
      <c r="O11" s="89">
        <f t="shared" si="1"/>
        <v>17</v>
      </c>
      <c r="P11" s="72">
        <f t="shared" si="2"/>
        <v>21</v>
      </c>
      <c r="Q11" s="229"/>
      <c r="R11" s="287" t="s">
        <v>363</v>
      </c>
    </row>
    <row r="12" spans="1:18" ht="19.5" customHeight="1">
      <c r="A12" s="185" t="s">
        <v>25</v>
      </c>
      <c r="B12" s="72">
        <v>216</v>
      </c>
      <c r="C12" s="72">
        <v>97</v>
      </c>
      <c r="D12" s="72">
        <v>33</v>
      </c>
      <c r="E12" s="72">
        <v>36</v>
      </c>
      <c r="F12" s="72">
        <v>50</v>
      </c>
      <c r="G12" s="72">
        <v>72</v>
      </c>
      <c r="H12" s="72">
        <v>36</v>
      </c>
      <c r="I12" s="72">
        <v>136</v>
      </c>
      <c r="J12" s="72">
        <v>78</v>
      </c>
      <c r="K12" s="72">
        <v>176</v>
      </c>
      <c r="L12" s="72">
        <v>38</v>
      </c>
      <c r="M12" s="72">
        <v>10</v>
      </c>
      <c r="N12" s="89">
        <f t="shared" si="0"/>
        <v>451</v>
      </c>
      <c r="O12" s="89">
        <f t="shared" si="1"/>
        <v>527</v>
      </c>
      <c r="P12" s="72">
        <f t="shared" si="2"/>
        <v>978</v>
      </c>
      <c r="Q12" s="229"/>
      <c r="R12" s="287" t="s">
        <v>364</v>
      </c>
    </row>
    <row r="13" spans="1:18" ht="19.5" customHeight="1">
      <c r="A13" s="185" t="s">
        <v>36</v>
      </c>
      <c r="B13" s="72" t="s">
        <v>303</v>
      </c>
      <c r="C13" s="72" t="s">
        <v>303</v>
      </c>
      <c r="D13" s="72" t="s">
        <v>303</v>
      </c>
      <c r="E13" s="72" t="s">
        <v>303</v>
      </c>
      <c r="F13" s="72" t="s">
        <v>303</v>
      </c>
      <c r="G13" s="72" t="s">
        <v>303</v>
      </c>
      <c r="H13" s="72" t="s">
        <v>303</v>
      </c>
      <c r="I13" s="72" t="s">
        <v>303</v>
      </c>
      <c r="J13" s="72" t="s">
        <v>303</v>
      </c>
      <c r="K13" s="72" t="s">
        <v>303</v>
      </c>
      <c r="L13" s="72" t="s">
        <v>303</v>
      </c>
      <c r="M13" s="72" t="s">
        <v>303</v>
      </c>
      <c r="N13" s="72" t="s">
        <v>303</v>
      </c>
      <c r="O13" s="72" t="s">
        <v>303</v>
      </c>
      <c r="P13" s="72" t="s">
        <v>303</v>
      </c>
      <c r="Q13" s="229"/>
      <c r="R13" s="287" t="s">
        <v>365</v>
      </c>
    </row>
    <row r="14" spans="1:18" ht="19.5" customHeight="1">
      <c r="A14" s="185" t="s">
        <v>26</v>
      </c>
      <c r="B14" s="72">
        <v>7</v>
      </c>
      <c r="C14" s="72">
        <v>6</v>
      </c>
      <c r="D14" s="72">
        <v>0</v>
      </c>
      <c r="E14" s="72">
        <v>4</v>
      </c>
      <c r="F14" s="72">
        <v>2</v>
      </c>
      <c r="G14" s="72">
        <v>12</v>
      </c>
      <c r="H14" s="72">
        <v>0</v>
      </c>
      <c r="I14" s="72">
        <v>14</v>
      </c>
      <c r="J14" s="72">
        <v>1</v>
      </c>
      <c r="K14" s="72">
        <v>10</v>
      </c>
      <c r="L14" s="72">
        <v>0</v>
      </c>
      <c r="M14" s="72">
        <v>1</v>
      </c>
      <c r="N14" s="89">
        <f t="shared" si="0"/>
        <v>10</v>
      </c>
      <c r="O14" s="89">
        <f t="shared" si="1"/>
        <v>47</v>
      </c>
      <c r="P14" s="72">
        <f t="shared" si="2"/>
        <v>57</v>
      </c>
      <c r="Q14" s="229"/>
      <c r="R14" s="287" t="s">
        <v>366</v>
      </c>
    </row>
    <row r="15" spans="1:18" ht="19.5" customHeight="1">
      <c r="A15" s="185" t="s">
        <v>27</v>
      </c>
      <c r="B15" s="72">
        <v>9</v>
      </c>
      <c r="C15" s="72">
        <v>6</v>
      </c>
      <c r="D15" s="72">
        <v>0</v>
      </c>
      <c r="E15" s="72">
        <v>5</v>
      </c>
      <c r="F15" s="72">
        <v>1</v>
      </c>
      <c r="G15" s="72">
        <v>6</v>
      </c>
      <c r="H15" s="72">
        <v>3</v>
      </c>
      <c r="I15" s="72">
        <v>9</v>
      </c>
      <c r="J15" s="72">
        <v>6</v>
      </c>
      <c r="K15" s="72">
        <v>10</v>
      </c>
      <c r="L15" s="72">
        <v>0</v>
      </c>
      <c r="M15" s="72">
        <v>0</v>
      </c>
      <c r="N15" s="89">
        <f t="shared" si="0"/>
        <v>19</v>
      </c>
      <c r="O15" s="89">
        <f t="shared" si="1"/>
        <v>36</v>
      </c>
      <c r="P15" s="72">
        <f t="shared" si="2"/>
        <v>55</v>
      </c>
      <c r="Q15" s="229"/>
      <c r="R15" s="287" t="s">
        <v>367</v>
      </c>
    </row>
    <row r="16" spans="1:18" ht="19.5" customHeight="1">
      <c r="A16" s="185" t="s">
        <v>28</v>
      </c>
      <c r="B16" s="72">
        <v>5</v>
      </c>
      <c r="C16" s="72">
        <v>5</v>
      </c>
      <c r="D16" s="72">
        <v>2</v>
      </c>
      <c r="E16" s="72">
        <v>5</v>
      </c>
      <c r="F16" s="72">
        <v>9</v>
      </c>
      <c r="G16" s="72">
        <v>15</v>
      </c>
      <c r="H16" s="72">
        <v>3</v>
      </c>
      <c r="I16" s="72">
        <v>12</v>
      </c>
      <c r="J16" s="72">
        <v>4</v>
      </c>
      <c r="K16" s="72">
        <v>14</v>
      </c>
      <c r="L16" s="72">
        <v>1</v>
      </c>
      <c r="M16" s="72">
        <v>0</v>
      </c>
      <c r="N16" s="89">
        <f t="shared" si="0"/>
        <v>24</v>
      </c>
      <c r="O16" s="89">
        <f t="shared" si="1"/>
        <v>51</v>
      </c>
      <c r="P16" s="72">
        <f t="shared" si="2"/>
        <v>75</v>
      </c>
      <c r="Q16" s="229"/>
      <c r="R16" s="287" t="s">
        <v>368</v>
      </c>
    </row>
    <row r="17" spans="1:18" ht="19.5" customHeight="1">
      <c r="A17" s="99" t="s">
        <v>17</v>
      </c>
      <c r="B17" s="72">
        <v>2</v>
      </c>
      <c r="C17" s="72">
        <v>4</v>
      </c>
      <c r="D17" s="72">
        <v>2</v>
      </c>
      <c r="E17" s="72">
        <v>1</v>
      </c>
      <c r="F17" s="72">
        <v>5</v>
      </c>
      <c r="G17" s="72">
        <v>2</v>
      </c>
      <c r="H17" s="72">
        <v>8</v>
      </c>
      <c r="I17" s="72">
        <v>18</v>
      </c>
      <c r="J17" s="72">
        <v>7</v>
      </c>
      <c r="K17" s="72">
        <v>16</v>
      </c>
      <c r="L17" s="72">
        <v>5</v>
      </c>
      <c r="M17" s="72">
        <v>3</v>
      </c>
      <c r="N17" s="89">
        <f t="shared" si="0"/>
        <v>29</v>
      </c>
      <c r="O17" s="89">
        <f t="shared" si="1"/>
        <v>44</v>
      </c>
      <c r="P17" s="72">
        <f t="shared" si="2"/>
        <v>73</v>
      </c>
      <c r="Q17" s="229"/>
      <c r="R17" s="287" t="s">
        <v>369</v>
      </c>
    </row>
    <row r="18" spans="1:18" ht="19.5" customHeight="1">
      <c r="A18" s="185" t="s">
        <v>18</v>
      </c>
      <c r="B18" s="72">
        <v>7</v>
      </c>
      <c r="C18" s="72">
        <v>13</v>
      </c>
      <c r="D18" s="72">
        <v>1</v>
      </c>
      <c r="E18" s="72">
        <v>6</v>
      </c>
      <c r="F18" s="72">
        <v>1</v>
      </c>
      <c r="G18" s="72">
        <v>6</v>
      </c>
      <c r="H18" s="72">
        <v>1</v>
      </c>
      <c r="I18" s="72">
        <v>17</v>
      </c>
      <c r="J18" s="72">
        <v>5</v>
      </c>
      <c r="K18" s="72">
        <v>8</v>
      </c>
      <c r="L18" s="72">
        <v>0</v>
      </c>
      <c r="M18" s="72">
        <v>0</v>
      </c>
      <c r="N18" s="89">
        <f t="shared" si="0"/>
        <v>15</v>
      </c>
      <c r="O18" s="89">
        <f t="shared" si="1"/>
        <v>50</v>
      </c>
      <c r="P18" s="72">
        <f t="shared" si="2"/>
        <v>65</v>
      </c>
      <c r="Q18" s="229">
        <f>SUM(B18:P18)</f>
        <v>195</v>
      </c>
      <c r="R18" s="287" t="s">
        <v>370</v>
      </c>
    </row>
    <row r="19" spans="1:18" ht="19.5" customHeight="1">
      <c r="A19" s="185" t="s">
        <v>29</v>
      </c>
      <c r="B19" s="72">
        <v>1</v>
      </c>
      <c r="C19" s="72">
        <v>1</v>
      </c>
      <c r="D19" s="72">
        <v>0</v>
      </c>
      <c r="E19" s="72">
        <v>2</v>
      </c>
      <c r="F19" s="72">
        <v>2</v>
      </c>
      <c r="G19" s="72">
        <v>4</v>
      </c>
      <c r="H19" s="72">
        <v>1</v>
      </c>
      <c r="I19" s="72">
        <v>6</v>
      </c>
      <c r="J19" s="72">
        <v>2</v>
      </c>
      <c r="K19" s="72">
        <v>0</v>
      </c>
      <c r="L19" s="72">
        <v>0</v>
      </c>
      <c r="M19" s="72">
        <v>0</v>
      </c>
      <c r="N19" s="89">
        <f t="shared" si="0"/>
        <v>6</v>
      </c>
      <c r="O19" s="89">
        <f t="shared" si="1"/>
        <v>13</v>
      </c>
      <c r="P19" s="72">
        <f t="shared" si="2"/>
        <v>19</v>
      </c>
      <c r="Q19" s="229"/>
      <c r="R19" s="287" t="s">
        <v>371</v>
      </c>
    </row>
    <row r="20" spans="1:18" ht="19.5" customHeight="1">
      <c r="A20" s="185" t="s">
        <v>30</v>
      </c>
      <c r="B20" s="72">
        <v>7</v>
      </c>
      <c r="C20" s="72">
        <v>7</v>
      </c>
      <c r="D20" s="72">
        <v>2</v>
      </c>
      <c r="E20" s="72">
        <v>3</v>
      </c>
      <c r="F20" s="72">
        <v>1</v>
      </c>
      <c r="G20" s="72">
        <v>4</v>
      </c>
      <c r="H20" s="72">
        <v>4</v>
      </c>
      <c r="I20" s="72">
        <v>19</v>
      </c>
      <c r="J20" s="72">
        <v>5</v>
      </c>
      <c r="K20" s="72">
        <v>7</v>
      </c>
      <c r="L20" s="72">
        <v>0</v>
      </c>
      <c r="M20" s="72">
        <v>5</v>
      </c>
      <c r="N20" s="89">
        <f t="shared" si="0"/>
        <v>19</v>
      </c>
      <c r="O20" s="89">
        <f t="shared" si="1"/>
        <v>45</v>
      </c>
      <c r="P20" s="72">
        <f t="shared" si="2"/>
        <v>64</v>
      </c>
      <c r="Q20" s="229"/>
      <c r="R20" s="287" t="s">
        <v>372</v>
      </c>
    </row>
    <row r="21" spans="1:18" ht="19.5" customHeight="1">
      <c r="A21" s="185" t="s">
        <v>31</v>
      </c>
      <c r="B21" s="72">
        <v>4</v>
      </c>
      <c r="C21" s="72">
        <v>4</v>
      </c>
      <c r="D21" s="72">
        <v>3</v>
      </c>
      <c r="E21" s="72">
        <v>0</v>
      </c>
      <c r="F21" s="72">
        <v>0</v>
      </c>
      <c r="G21" s="72">
        <v>5</v>
      </c>
      <c r="H21" s="72">
        <v>0</v>
      </c>
      <c r="I21" s="72">
        <v>11</v>
      </c>
      <c r="J21" s="72">
        <v>2</v>
      </c>
      <c r="K21" s="72">
        <v>4</v>
      </c>
      <c r="L21" s="72">
        <v>0</v>
      </c>
      <c r="M21" s="72">
        <v>0</v>
      </c>
      <c r="N21" s="89">
        <f t="shared" si="0"/>
        <v>9</v>
      </c>
      <c r="O21" s="89">
        <f t="shared" si="1"/>
        <v>24</v>
      </c>
      <c r="P21" s="72">
        <f t="shared" si="2"/>
        <v>33</v>
      </c>
      <c r="Q21" s="229"/>
      <c r="R21" s="334" t="s">
        <v>373</v>
      </c>
    </row>
    <row r="22" spans="1:18" ht="24.75" customHeight="1" thickBot="1">
      <c r="A22" s="66" t="s">
        <v>699</v>
      </c>
      <c r="B22" s="105">
        <v>12</v>
      </c>
      <c r="C22" s="105">
        <v>13</v>
      </c>
      <c r="D22" s="105">
        <v>3</v>
      </c>
      <c r="E22" s="105">
        <v>15</v>
      </c>
      <c r="F22" s="105">
        <v>3</v>
      </c>
      <c r="G22" s="105">
        <v>15</v>
      </c>
      <c r="H22" s="105">
        <v>2</v>
      </c>
      <c r="I22" s="105">
        <v>10</v>
      </c>
      <c r="J22" s="105">
        <v>3</v>
      </c>
      <c r="K22" s="105">
        <v>12</v>
      </c>
      <c r="L22" s="105">
        <v>0</v>
      </c>
      <c r="M22" s="105">
        <v>2</v>
      </c>
      <c r="N22" s="96">
        <f t="shared" si="0"/>
        <v>23</v>
      </c>
      <c r="O22" s="96">
        <f t="shared" si="1"/>
        <v>67</v>
      </c>
      <c r="P22" s="105">
        <f t="shared" si="2"/>
        <v>90</v>
      </c>
      <c r="Q22" s="230"/>
      <c r="R22" s="276" t="s">
        <v>698</v>
      </c>
    </row>
    <row r="23" spans="1:18" ht="20.25" customHeight="1" thickBot="1" thickTop="1">
      <c r="A23" s="188" t="s">
        <v>0</v>
      </c>
      <c r="B23" s="94">
        <f>SUM(B8:B22)</f>
        <v>278</v>
      </c>
      <c r="C23" s="94">
        <f aca="true" t="shared" si="3" ref="C23:P23">SUM(C8:C22)</f>
        <v>163</v>
      </c>
      <c r="D23" s="94">
        <f t="shared" si="3"/>
        <v>47</v>
      </c>
      <c r="E23" s="94">
        <f t="shared" si="3"/>
        <v>79</v>
      </c>
      <c r="F23" s="94">
        <f t="shared" si="3"/>
        <v>75</v>
      </c>
      <c r="G23" s="94">
        <f t="shared" si="3"/>
        <v>148</v>
      </c>
      <c r="H23" s="94">
        <f t="shared" si="3"/>
        <v>60</v>
      </c>
      <c r="I23" s="94">
        <f t="shared" si="3"/>
        <v>260</v>
      </c>
      <c r="J23" s="94">
        <f t="shared" si="3"/>
        <v>116</v>
      </c>
      <c r="K23" s="94">
        <f t="shared" si="3"/>
        <v>274</v>
      </c>
      <c r="L23" s="94">
        <f t="shared" si="3"/>
        <v>44</v>
      </c>
      <c r="M23" s="94">
        <f t="shared" si="3"/>
        <v>21</v>
      </c>
      <c r="N23" s="94">
        <f t="shared" si="3"/>
        <v>620</v>
      </c>
      <c r="O23" s="94">
        <f t="shared" si="3"/>
        <v>945</v>
      </c>
      <c r="P23" s="94">
        <f t="shared" si="3"/>
        <v>1565</v>
      </c>
      <c r="R23" s="349" t="s">
        <v>374</v>
      </c>
    </row>
    <row r="24" spans="1:6" ht="15.75" customHeight="1" thickTop="1">
      <c r="A24" s="773"/>
      <c r="B24" s="773"/>
      <c r="C24" s="773"/>
      <c r="D24" s="773"/>
      <c r="E24" s="773"/>
      <c r="F24" s="773"/>
    </row>
    <row r="25" ht="18" customHeight="1"/>
    <row r="28" spans="1:16" ht="19.5" customHeight="1">
      <c r="A28" s="40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9.5" customHeight="1">
      <c r="A29" s="40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9.5" customHeight="1">
      <c r="A30" s="40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9.5" customHeight="1">
      <c r="A31" s="40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9.5" customHeight="1">
      <c r="A32" s="40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9.5" customHeight="1">
      <c r="A33" s="40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9.5" customHeight="1">
      <c r="A34" s="4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9.5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9.5" customHeight="1">
      <c r="A36" s="4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9.5" customHeight="1">
      <c r="A37" s="40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9.5" customHeight="1">
      <c r="A38" s="40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9.5" customHeight="1">
      <c r="A39" s="40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9.5" customHeight="1">
      <c r="A40" s="40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9.5" customHeight="1">
      <c r="A41" s="40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9.5" customHeight="1">
      <c r="A42" s="40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</sheetData>
  <sheetProtection/>
  <mergeCells count="20">
    <mergeCell ref="R4:R7"/>
    <mergeCell ref="B5:C5"/>
    <mergeCell ref="D5:E5"/>
    <mergeCell ref="F5:G5"/>
    <mergeCell ref="H5:I5"/>
    <mergeCell ref="J5:K5"/>
    <mergeCell ref="L5:M5"/>
    <mergeCell ref="N5:P5"/>
    <mergeCell ref="L4:M4"/>
    <mergeCell ref="N4:P4"/>
    <mergeCell ref="A24:F24"/>
    <mergeCell ref="A1:P1"/>
    <mergeCell ref="B4:C4"/>
    <mergeCell ref="D4:E4"/>
    <mergeCell ref="F4:G4"/>
    <mergeCell ref="H4:I4"/>
    <mergeCell ref="J4:K4"/>
    <mergeCell ref="A4:A7"/>
    <mergeCell ref="A2:R2"/>
    <mergeCell ref="P3:R3"/>
  </mergeCells>
  <printOptions horizontalCentered="1"/>
  <pageMargins left="1" right="1" top="1.5" bottom="1" header="1.5" footer="1"/>
  <pageSetup horizontalDpi="600" verticalDpi="600" orientation="landscape" paperSize="9" scale="85" r:id="rId2"/>
  <headerFooter alignWithMargins="0">
    <oddFooter>&amp;C&amp;12 58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V27"/>
  <sheetViews>
    <sheetView rightToLeft="1" view="pageBreakPreview" zoomScaleNormal="75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14.57421875" style="0" customWidth="1"/>
    <col min="2" max="6" width="16.140625" style="0" customWidth="1"/>
    <col min="7" max="7" width="18.140625" style="0" customWidth="1"/>
    <col min="8" max="8" width="15.8515625" style="0" bestFit="1" customWidth="1"/>
    <col min="9" max="9" width="15.28125" style="0" customWidth="1"/>
    <col min="10" max="10" width="16.57421875" style="0" customWidth="1"/>
  </cols>
  <sheetData>
    <row r="1" spans="1:7" s="1" customFormat="1" ht="24.75" customHeight="1">
      <c r="A1" s="522" t="s">
        <v>301</v>
      </c>
      <c r="B1" s="522"/>
      <c r="C1" s="522"/>
      <c r="D1" s="522"/>
      <c r="E1" s="522"/>
      <c r="F1" s="522"/>
      <c r="G1" s="522"/>
    </row>
    <row r="2" spans="1:256" s="1" customFormat="1" ht="24.75" customHeight="1">
      <c r="A2" s="528" t="s">
        <v>615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  <c r="DX2" s="528"/>
      <c r="DY2" s="528"/>
      <c r="DZ2" s="528"/>
      <c r="EA2" s="528"/>
      <c r="EB2" s="528"/>
      <c r="EC2" s="528"/>
      <c r="ED2" s="528"/>
      <c r="EE2" s="528"/>
      <c r="EF2" s="528"/>
      <c r="EG2" s="528"/>
      <c r="EH2" s="528"/>
      <c r="EI2" s="528"/>
      <c r="EJ2" s="528"/>
      <c r="EK2" s="528"/>
      <c r="EL2" s="528"/>
      <c r="EM2" s="528"/>
      <c r="EN2" s="528"/>
      <c r="EO2" s="528"/>
      <c r="EP2" s="528"/>
      <c r="EQ2" s="528"/>
      <c r="ER2" s="528"/>
      <c r="ES2" s="528"/>
      <c r="ET2" s="528"/>
      <c r="EU2" s="528"/>
      <c r="EV2" s="528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528"/>
      <c r="FH2" s="528"/>
      <c r="FI2" s="528"/>
      <c r="FJ2" s="528"/>
      <c r="FK2" s="528"/>
      <c r="FL2" s="528"/>
      <c r="FM2" s="528"/>
      <c r="FN2" s="528"/>
      <c r="FO2" s="528"/>
      <c r="FP2" s="528"/>
      <c r="FQ2" s="528"/>
      <c r="FR2" s="528"/>
      <c r="FS2" s="528"/>
      <c r="FT2" s="528"/>
      <c r="FU2" s="528"/>
      <c r="FV2" s="528"/>
      <c r="FW2" s="528"/>
      <c r="FX2" s="528"/>
      <c r="FY2" s="528"/>
      <c r="FZ2" s="528"/>
      <c r="GA2" s="528"/>
      <c r="GB2" s="528"/>
      <c r="GC2" s="528"/>
      <c r="GD2" s="528"/>
      <c r="GE2" s="528"/>
      <c r="GF2" s="528"/>
      <c r="GG2" s="528"/>
      <c r="GH2" s="528"/>
      <c r="GI2" s="528"/>
      <c r="GJ2" s="528"/>
      <c r="GK2" s="528"/>
      <c r="GL2" s="528"/>
      <c r="GM2" s="528"/>
      <c r="GN2" s="528"/>
      <c r="GO2" s="528"/>
      <c r="GP2" s="528"/>
      <c r="GQ2" s="528"/>
      <c r="GR2" s="528"/>
      <c r="GS2" s="528"/>
      <c r="GT2" s="528"/>
      <c r="GU2" s="528"/>
      <c r="GV2" s="528"/>
      <c r="GW2" s="528"/>
      <c r="GX2" s="528"/>
      <c r="GY2" s="528"/>
      <c r="GZ2" s="528"/>
      <c r="HA2" s="528"/>
      <c r="HB2" s="528"/>
      <c r="HC2" s="528"/>
      <c r="HD2" s="528"/>
      <c r="HE2" s="528"/>
      <c r="HF2" s="528"/>
      <c r="HG2" s="528"/>
      <c r="HH2" s="528"/>
      <c r="HI2" s="528"/>
      <c r="HJ2" s="528"/>
      <c r="HK2" s="528"/>
      <c r="HL2" s="528"/>
      <c r="HM2" s="528"/>
      <c r="HN2" s="528"/>
      <c r="HO2" s="528"/>
      <c r="HP2" s="528"/>
      <c r="HQ2" s="528"/>
      <c r="HR2" s="528"/>
      <c r="HS2" s="528"/>
      <c r="HT2" s="528"/>
      <c r="HU2" s="528"/>
      <c r="HV2" s="528"/>
      <c r="HW2" s="528"/>
      <c r="HX2" s="528"/>
      <c r="HY2" s="528"/>
      <c r="HZ2" s="528"/>
      <c r="IA2" s="528"/>
      <c r="IB2" s="528"/>
      <c r="IC2" s="528"/>
      <c r="ID2" s="528"/>
      <c r="IE2" s="528"/>
      <c r="IF2" s="528"/>
      <c r="IG2" s="528"/>
      <c r="IH2" s="528"/>
      <c r="II2" s="528"/>
      <c r="IJ2" s="528"/>
      <c r="IK2" s="528"/>
      <c r="IL2" s="528"/>
      <c r="IM2" s="528"/>
      <c r="IN2" s="528"/>
      <c r="IO2" s="528"/>
      <c r="IP2" s="528"/>
      <c r="IQ2" s="528"/>
      <c r="IR2" s="528"/>
      <c r="IS2" s="528"/>
      <c r="IT2" s="528"/>
      <c r="IU2" s="528"/>
      <c r="IV2" s="528"/>
    </row>
    <row r="3" spans="1:8" s="1" customFormat="1" ht="19.5" customHeight="1" thickBot="1">
      <c r="A3" s="325" t="s">
        <v>353</v>
      </c>
      <c r="B3" s="325"/>
      <c r="C3" s="325"/>
      <c r="D3" s="325"/>
      <c r="E3" s="325"/>
      <c r="F3" s="325"/>
      <c r="G3" s="552" t="s">
        <v>558</v>
      </c>
      <c r="H3" s="552"/>
    </row>
    <row r="4" spans="1:8" ht="18.75" customHeight="1" thickTop="1">
      <c r="A4" s="694" t="s">
        <v>1</v>
      </c>
      <c r="B4" s="694" t="s">
        <v>249</v>
      </c>
      <c r="C4" s="694"/>
      <c r="D4" s="694" t="s">
        <v>250</v>
      </c>
      <c r="E4" s="694"/>
      <c r="F4" s="694" t="s">
        <v>0</v>
      </c>
      <c r="G4" s="694"/>
      <c r="H4" s="777" t="s">
        <v>360</v>
      </c>
    </row>
    <row r="5" spans="1:8" ht="14.25" customHeight="1">
      <c r="A5" s="695"/>
      <c r="B5" s="704" t="s">
        <v>559</v>
      </c>
      <c r="C5" s="704"/>
      <c r="D5" s="704" t="s">
        <v>560</v>
      </c>
      <c r="E5" s="704"/>
      <c r="F5" s="704" t="s">
        <v>374</v>
      </c>
      <c r="G5" s="704"/>
      <c r="H5" s="778"/>
    </row>
    <row r="6" spans="1:8" ht="31.5" customHeight="1">
      <c r="A6" s="695"/>
      <c r="B6" s="231" t="s">
        <v>158</v>
      </c>
      <c r="C6" s="232" t="s">
        <v>310</v>
      </c>
      <c r="D6" s="231" t="s">
        <v>251</v>
      </c>
      <c r="E6" s="232" t="s">
        <v>310</v>
      </c>
      <c r="F6" s="231" t="s">
        <v>252</v>
      </c>
      <c r="G6" s="232" t="s">
        <v>310</v>
      </c>
      <c r="H6" s="778"/>
    </row>
    <row r="7" spans="1:8" ht="45" customHeight="1" thickBot="1">
      <c r="A7" s="194"/>
      <c r="B7" s="231" t="s">
        <v>561</v>
      </c>
      <c r="C7" s="232" t="s">
        <v>564</v>
      </c>
      <c r="D7" s="231" t="s">
        <v>562</v>
      </c>
      <c r="E7" s="232" t="s">
        <v>564</v>
      </c>
      <c r="F7" s="231" t="s">
        <v>563</v>
      </c>
      <c r="G7" s="232" t="s">
        <v>564</v>
      </c>
      <c r="H7" s="779"/>
    </row>
    <row r="8" spans="1:9" ht="17.25" customHeight="1" thickTop="1">
      <c r="A8" s="204" t="s">
        <v>23</v>
      </c>
      <c r="B8" s="361">
        <v>17017</v>
      </c>
      <c r="C8" s="245">
        <v>41949520</v>
      </c>
      <c r="D8" s="361">
        <v>22168</v>
      </c>
      <c r="E8" s="245">
        <v>51360875</v>
      </c>
      <c r="F8" s="361">
        <f aca="true" t="shared" si="0" ref="F8:F22">D8+B8</f>
        <v>39185</v>
      </c>
      <c r="G8" s="245">
        <f aca="true" t="shared" si="1" ref="G8:G22">E8+C8</f>
        <v>93310395</v>
      </c>
      <c r="H8" s="453" t="s">
        <v>361</v>
      </c>
      <c r="I8" s="52"/>
    </row>
    <row r="9" spans="1:8" ht="17.25" customHeight="1">
      <c r="A9" s="206" t="s">
        <v>34</v>
      </c>
      <c r="B9" s="362">
        <v>15918</v>
      </c>
      <c r="C9" s="246">
        <v>18283056</v>
      </c>
      <c r="D9" s="362">
        <v>23295</v>
      </c>
      <c r="E9" s="246">
        <v>30320275</v>
      </c>
      <c r="F9" s="362">
        <f t="shared" si="0"/>
        <v>39213</v>
      </c>
      <c r="G9" s="246">
        <f t="shared" si="1"/>
        <v>48603331</v>
      </c>
      <c r="H9" s="454" t="s">
        <v>701</v>
      </c>
    </row>
    <row r="10" spans="1:8" ht="17.25" customHeight="1">
      <c r="A10" s="206" t="s">
        <v>24</v>
      </c>
      <c r="B10" s="362">
        <v>11285</v>
      </c>
      <c r="C10" s="246">
        <v>14432950</v>
      </c>
      <c r="D10" s="362">
        <v>11976</v>
      </c>
      <c r="E10" s="246">
        <v>24209050</v>
      </c>
      <c r="F10" s="362">
        <f t="shared" si="0"/>
        <v>23261</v>
      </c>
      <c r="G10" s="246">
        <f t="shared" si="1"/>
        <v>38642000</v>
      </c>
      <c r="H10" s="287" t="s">
        <v>362</v>
      </c>
    </row>
    <row r="11" spans="1:8" ht="17.25" customHeight="1">
      <c r="A11" s="206" t="s">
        <v>35</v>
      </c>
      <c r="B11" s="362">
        <v>23616</v>
      </c>
      <c r="C11" s="246">
        <v>27892700</v>
      </c>
      <c r="D11" s="362">
        <v>15964</v>
      </c>
      <c r="E11" s="246">
        <v>18755425</v>
      </c>
      <c r="F11" s="362">
        <f t="shared" si="0"/>
        <v>39580</v>
      </c>
      <c r="G11" s="246">
        <f t="shared" si="1"/>
        <v>46648125</v>
      </c>
      <c r="H11" s="287" t="s">
        <v>363</v>
      </c>
    </row>
    <row r="12" spans="1:8" ht="15.75" customHeight="1">
      <c r="A12" s="206" t="s">
        <v>25</v>
      </c>
      <c r="B12" s="362">
        <v>89674</v>
      </c>
      <c r="C12" s="246">
        <v>97253561</v>
      </c>
      <c r="D12" s="362">
        <v>126908</v>
      </c>
      <c r="E12" s="246">
        <v>128638875</v>
      </c>
      <c r="F12" s="362">
        <f t="shared" si="0"/>
        <v>216582</v>
      </c>
      <c r="G12" s="246">
        <f t="shared" si="1"/>
        <v>225892436</v>
      </c>
      <c r="H12" s="287" t="s">
        <v>364</v>
      </c>
    </row>
    <row r="13" spans="1:8" ht="17.25" customHeight="1">
      <c r="A13" s="206" t="s">
        <v>36</v>
      </c>
      <c r="B13" s="362">
        <v>14493</v>
      </c>
      <c r="C13" s="246">
        <v>23179200</v>
      </c>
      <c r="D13" s="362">
        <v>15957</v>
      </c>
      <c r="E13" s="246">
        <v>59918200</v>
      </c>
      <c r="F13" s="362">
        <f t="shared" si="0"/>
        <v>30450</v>
      </c>
      <c r="G13" s="246">
        <f t="shared" si="1"/>
        <v>83097400</v>
      </c>
      <c r="H13" s="287" t="s">
        <v>365</v>
      </c>
    </row>
    <row r="14" spans="1:8" ht="17.25" customHeight="1">
      <c r="A14" s="206" t="s">
        <v>26</v>
      </c>
      <c r="B14" s="362">
        <v>33155</v>
      </c>
      <c r="C14" s="246">
        <v>35767144</v>
      </c>
      <c r="D14" s="362">
        <v>23765</v>
      </c>
      <c r="E14" s="246">
        <v>27224050</v>
      </c>
      <c r="F14" s="362">
        <f t="shared" si="0"/>
        <v>56920</v>
      </c>
      <c r="G14" s="246">
        <f>E14+C14</f>
        <v>62991194</v>
      </c>
      <c r="H14" s="287" t="s">
        <v>366</v>
      </c>
    </row>
    <row r="15" spans="1:8" ht="17.25" customHeight="1">
      <c r="A15" s="206" t="s">
        <v>27</v>
      </c>
      <c r="B15" s="362">
        <v>18461</v>
      </c>
      <c r="C15" s="246">
        <v>21202934</v>
      </c>
      <c r="D15" s="362">
        <v>17575</v>
      </c>
      <c r="E15" s="246">
        <v>23366675</v>
      </c>
      <c r="F15" s="362">
        <f t="shared" si="0"/>
        <v>36036</v>
      </c>
      <c r="G15" s="246">
        <f t="shared" si="1"/>
        <v>44569609</v>
      </c>
      <c r="H15" s="287" t="s">
        <v>367</v>
      </c>
    </row>
    <row r="16" spans="1:8" ht="17.25" customHeight="1">
      <c r="A16" s="206" t="s">
        <v>28</v>
      </c>
      <c r="B16" s="362">
        <v>23043</v>
      </c>
      <c r="C16" s="246">
        <v>26234668</v>
      </c>
      <c r="D16" s="362">
        <v>22705</v>
      </c>
      <c r="E16" s="246">
        <v>26849575</v>
      </c>
      <c r="F16" s="362">
        <f t="shared" si="0"/>
        <v>45748</v>
      </c>
      <c r="G16" s="246">
        <f t="shared" si="1"/>
        <v>53084243</v>
      </c>
      <c r="H16" s="287" t="s">
        <v>368</v>
      </c>
    </row>
    <row r="17" spans="1:8" ht="17.25" customHeight="1">
      <c r="A17" s="216" t="s">
        <v>17</v>
      </c>
      <c r="B17" s="363">
        <v>20282</v>
      </c>
      <c r="C17" s="246">
        <v>24102536</v>
      </c>
      <c r="D17" s="363">
        <v>22994</v>
      </c>
      <c r="E17" s="246">
        <v>24704225</v>
      </c>
      <c r="F17" s="362">
        <f t="shared" si="0"/>
        <v>43276</v>
      </c>
      <c r="G17" s="246">
        <f t="shared" si="1"/>
        <v>48806761</v>
      </c>
      <c r="H17" s="287" t="s">
        <v>369</v>
      </c>
    </row>
    <row r="18" spans="1:8" ht="17.25" customHeight="1">
      <c r="A18" s="206" t="s">
        <v>18</v>
      </c>
      <c r="B18" s="362">
        <v>15610</v>
      </c>
      <c r="C18" s="246">
        <v>17339975</v>
      </c>
      <c r="D18" s="362">
        <v>16358</v>
      </c>
      <c r="E18" s="246">
        <v>22798025</v>
      </c>
      <c r="F18" s="362">
        <f t="shared" si="0"/>
        <v>31968</v>
      </c>
      <c r="G18" s="246">
        <f t="shared" si="1"/>
        <v>40138000</v>
      </c>
      <c r="H18" s="287" t="s">
        <v>370</v>
      </c>
    </row>
    <row r="19" spans="1:8" ht="17.25" customHeight="1">
      <c r="A19" s="206" t="s">
        <v>29</v>
      </c>
      <c r="B19" s="362">
        <v>36351</v>
      </c>
      <c r="C19" s="246">
        <v>44559665</v>
      </c>
      <c r="D19" s="362">
        <v>31486</v>
      </c>
      <c r="E19" s="246">
        <v>38884175</v>
      </c>
      <c r="F19" s="362">
        <f t="shared" si="0"/>
        <v>67837</v>
      </c>
      <c r="G19" s="246">
        <f t="shared" si="1"/>
        <v>83443840</v>
      </c>
      <c r="H19" s="287" t="s">
        <v>371</v>
      </c>
    </row>
    <row r="20" spans="1:8" ht="17.25" customHeight="1">
      <c r="A20" s="206" t="s">
        <v>30</v>
      </c>
      <c r="B20" s="362">
        <v>20168</v>
      </c>
      <c r="C20" s="246">
        <v>25265178</v>
      </c>
      <c r="D20" s="362">
        <v>20063</v>
      </c>
      <c r="E20" s="246">
        <v>24650175</v>
      </c>
      <c r="F20" s="362">
        <f t="shared" si="0"/>
        <v>40231</v>
      </c>
      <c r="G20" s="246">
        <f t="shared" si="1"/>
        <v>49915353</v>
      </c>
      <c r="H20" s="287" t="s">
        <v>372</v>
      </c>
    </row>
    <row r="21" spans="1:8" ht="17.25" customHeight="1">
      <c r="A21" s="206" t="s">
        <v>31</v>
      </c>
      <c r="B21" s="362">
        <v>20025</v>
      </c>
      <c r="C21" s="246">
        <v>23168595</v>
      </c>
      <c r="D21" s="362">
        <v>18927</v>
      </c>
      <c r="E21" s="246">
        <v>23026250</v>
      </c>
      <c r="F21" s="362">
        <f t="shared" si="0"/>
        <v>38952</v>
      </c>
      <c r="G21" s="246">
        <f t="shared" si="1"/>
        <v>46194845</v>
      </c>
      <c r="H21" s="334" t="s">
        <v>373</v>
      </c>
    </row>
    <row r="22" spans="1:8" ht="17.25" customHeight="1" thickBot="1">
      <c r="A22" s="205" t="s">
        <v>700</v>
      </c>
      <c r="B22" s="364">
        <v>31296</v>
      </c>
      <c r="C22" s="247">
        <v>34466590</v>
      </c>
      <c r="D22" s="364">
        <v>38641</v>
      </c>
      <c r="E22" s="247">
        <v>44946225</v>
      </c>
      <c r="F22" s="364">
        <f t="shared" si="0"/>
        <v>69937</v>
      </c>
      <c r="G22" s="247">
        <f t="shared" si="1"/>
        <v>79412815</v>
      </c>
      <c r="H22" s="359" t="s">
        <v>698</v>
      </c>
    </row>
    <row r="23" spans="1:8" ht="17.25" customHeight="1" thickBot="1" thickTop="1">
      <c r="A23" s="199" t="s">
        <v>0</v>
      </c>
      <c r="B23" s="365">
        <f aca="true" t="shared" si="2" ref="B23:G23">SUM(B8:B22)</f>
        <v>390394</v>
      </c>
      <c r="C23" s="248">
        <f t="shared" si="2"/>
        <v>475098272</v>
      </c>
      <c r="D23" s="366">
        <f t="shared" si="2"/>
        <v>428782</v>
      </c>
      <c r="E23" s="248">
        <f>SUM(E8:E22)</f>
        <v>569652075</v>
      </c>
      <c r="F23" s="366">
        <f t="shared" si="2"/>
        <v>819176</v>
      </c>
      <c r="G23" s="248">
        <f t="shared" si="2"/>
        <v>1044750347</v>
      </c>
      <c r="H23" s="360" t="s">
        <v>374</v>
      </c>
    </row>
    <row r="24" spans="1:2" ht="13.5" thickTop="1">
      <c r="A24" s="776"/>
      <c r="B24" s="776"/>
    </row>
    <row r="27" ht="12.75">
      <c r="G27" s="52"/>
    </row>
  </sheetData>
  <sheetProtection/>
  <mergeCells count="43">
    <mergeCell ref="FE2:FL2"/>
    <mergeCell ref="EO2:EV2"/>
    <mergeCell ref="IO2:IV2"/>
    <mergeCell ref="G3:H3"/>
    <mergeCell ref="GS2:GZ2"/>
    <mergeCell ref="HA2:HH2"/>
    <mergeCell ref="HI2:HP2"/>
    <mergeCell ref="HQ2:HX2"/>
    <mergeCell ref="HY2:IF2"/>
    <mergeCell ref="IG2:IN2"/>
    <mergeCell ref="EW2:FD2"/>
    <mergeCell ref="CS2:CZ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AW2:BD2"/>
    <mergeCell ref="BE2:BL2"/>
    <mergeCell ref="BM2:BT2"/>
    <mergeCell ref="BU2:CB2"/>
    <mergeCell ref="CC2:CJ2"/>
    <mergeCell ref="CK2:CR2"/>
    <mergeCell ref="H4:H7"/>
    <mergeCell ref="I2:P2"/>
    <mergeCell ref="Q2:X2"/>
    <mergeCell ref="Y2:AF2"/>
    <mergeCell ref="AG2:AN2"/>
    <mergeCell ref="AO2:AV2"/>
    <mergeCell ref="A1:G1"/>
    <mergeCell ref="B5:C5"/>
    <mergeCell ref="D5:E5"/>
    <mergeCell ref="F5:G5"/>
    <mergeCell ref="A2:H2"/>
    <mergeCell ref="A24:B24"/>
    <mergeCell ref="A4:A6"/>
    <mergeCell ref="B4:C4"/>
    <mergeCell ref="D4:E4"/>
    <mergeCell ref="F4:G4"/>
  </mergeCells>
  <printOptions horizontalCentered="1"/>
  <pageMargins left="1" right="1" top="1.5" bottom="1" header="1.5" footer="1"/>
  <pageSetup horizontalDpi="600" verticalDpi="600" orientation="landscape" paperSize="9" scale="90" r:id="rId1"/>
  <headerFooter alignWithMargins="0">
    <oddFooter>&amp;C&amp;12 60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24"/>
  <sheetViews>
    <sheetView rightToLeft="1" view="pageBreakPreview" zoomScale="75" zoomScaleSheetLayoutView="75" zoomScalePageLayoutView="0" workbookViewId="0" topLeftCell="A1">
      <selection activeCell="Q32" sqref="Q32"/>
    </sheetView>
  </sheetViews>
  <sheetFormatPr defaultColWidth="9.140625" defaultRowHeight="12.75"/>
  <cols>
    <col min="1" max="1" width="7.140625" style="0" customWidth="1"/>
    <col min="2" max="2" width="1.421875" style="0" customWidth="1"/>
    <col min="3" max="3" width="8.57421875" style="0" customWidth="1"/>
    <col min="4" max="4" width="8.421875" style="0" customWidth="1"/>
    <col min="5" max="5" width="13.57421875" style="0" customWidth="1"/>
    <col min="6" max="6" width="7.7109375" style="0" customWidth="1"/>
    <col min="7" max="7" width="8.28125" style="0" customWidth="1"/>
    <col min="8" max="8" width="7.7109375" style="0" customWidth="1"/>
    <col min="9" max="9" width="8.8515625" style="0" customWidth="1"/>
    <col min="10" max="10" width="8.57421875" style="0" customWidth="1"/>
    <col min="11" max="11" width="9.00390625" style="0" customWidth="1"/>
    <col min="12" max="14" width="8.421875" style="0" customWidth="1"/>
    <col min="15" max="15" width="9.421875" style="0" customWidth="1"/>
    <col min="16" max="16" width="9.57421875" style="0" customWidth="1"/>
    <col min="17" max="17" width="8.57421875" style="0" customWidth="1"/>
    <col min="18" max="18" width="12.8515625" style="0" customWidth="1"/>
  </cols>
  <sheetData>
    <row r="1" spans="1:18" s="3" customFormat="1" ht="24.75" customHeight="1">
      <c r="A1" s="505" t="s">
        <v>261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1:18" s="3" customFormat="1" ht="24.75" customHeight="1">
      <c r="A2" s="506" t="s">
        <v>574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18" s="3" customFormat="1" ht="24.75" customHeight="1" thickBot="1">
      <c r="A3" s="304" t="s">
        <v>315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516" t="s">
        <v>575</v>
      </c>
      <c r="R3" s="516"/>
    </row>
    <row r="4" spans="1:18" s="13" customFormat="1" ht="25.5" customHeight="1" thickTop="1">
      <c r="A4" s="511" t="s">
        <v>63</v>
      </c>
      <c r="B4" s="511"/>
      <c r="C4" s="517" t="s">
        <v>234</v>
      </c>
      <c r="D4" s="517"/>
      <c r="E4" s="517"/>
      <c r="F4" s="517" t="s">
        <v>247</v>
      </c>
      <c r="G4" s="517"/>
      <c r="H4" s="517"/>
      <c r="I4" s="517" t="s">
        <v>244</v>
      </c>
      <c r="J4" s="517"/>
      <c r="K4" s="517"/>
      <c r="L4" s="517" t="s">
        <v>237</v>
      </c>
      <c r="M4" s="517"/>
      <c r="N4" s="517"/>
      <c r="O4" s="517" t="s">
        <v>64</v>
      </c>
      <c r="P4" s="517"/>
      <c r="Q4" s="517"/>
      <c r="R4" s="511" t="s">
        <v>395</v>
      </c>
    </row>
    <row r="5" spans="1:18" s="13" customFormat="1" ht="37.5" customHeight="1">
      <c r="A5" s="512"/>
      <c r="B5" s="512"/>
      <c r="C5" s="495" t="s">
        <v>396</v>
      </c>
      <c r="D5" s="495"/>
      <c r="E5" s="495"/>
      <c r="F5" s="495" t="s">
        <v>397</v>
      </c>
      <c r="G5" s="495"/>
      <c r="H5" s="495"/>
      <c r="I5" s="495" t="s">
        <v>398</v>
      </c>
      <c r="J5" s="495"/>
      <c r="K5" s="495"/>
      <c r="L5" s="495" t="s">
        <v>399</v>
      </c>
      <c r="M5" s="495"/>
      <c r="N5" s="495"/>
      <c r="O5" s="495" t="s">
        <v>404</v>
      </c>
      <c r="P5" s="495"/>
      <c r="Q5" s="495"/>
      <c r="R5" s="512"/>
    </row>
    <row r="6" spans="1:18" s="13" customFormat="1" ht="24.75" customHeight="1">
      <c r="A6" s="512"/>
      <c r="B6" s="512"/>
      <c r="C6" s="443" t="s">
        <v>114</v>
      </c>
      <c r="D6" s="443" t="s">
        <v>115</v>
      </c>
      <c r="E6" s="443" t="s">
        <v>41</v>
      </c>
      <c r="F6" s="443" t="s">
        <v>114</v>
      </c>
      <c r="G6" s="443" t="s">
        <v>115</v>
      </c>
      <c r="H6" s="443" t="s">
        <v>41</v>
      </c>
      <c r="I6" s="443" t="s">
        <v>114</v>
      </c>
      <c r="J6" s="443" t="s">
        <v>115</v>
      </c>
      <c r="K6" s="443" t="s">
        <v>41</v>
      </c>
      <c r="L6" s="443" t="s">
        <v>114</v>
      </c>
      <c r="M6" s="443" t="s">
        <v>115</v>
      </c>
      <c r="N6" s="443" t="s">
        <v>41</v>
      </c>
      <c r="O6" s="443" t="s">
        <v>114</v>
      </c>
      <c r="P6" s="443" t="s">
        <v>115</v>
      </c>
      <c r="Q6" s="443" t="s">
        <v>41</v>
      </c>
      <c r="R6" s="512"/>
    </row>
    <row r="7" spans="1:22" s="13" customFormat="1" ht="24.75" customHeight="1" thickBot="1">
      <c r="A7" s="513"/>
      <c r="B7" s="513"/>
      <c r="C7" s="281" t="s">
        <v>401</v>
      </c>
      <c r="D7" s="281" t="s">
        <v>402</v>
      </c>
      <c r="E7" s="281" t="s">
        <v>374</v>
      </c>
      <c r="F7" s="281" t="s">
        <v>401</v>
      </c>
      <c r="G7" s="281" t="s">
        <v>402</v>
      </c>
      <c r="H7" s="281" t="s">
        <v>374</v>
      </c>
      <c r="I7" s="281" t="s">
        <v>401</v>
      </c>
      <c r="J7" s="281" t="s">
        <v>402</v>
      </c>
      <c r="K7" s="281" t="s">
        <v>374</v>
      </c>
      <c r="L7" s="281" t="s">
        <v>401</v>
      </c>
      <c r="M7" s="281" t="s">
        <v>402</v>
      </c>
      <c r="N7" s="281" t="s">
        <v>374</v>
      </c>
      <c r="O7" s="281" t="s">
        <v>401</v>
      </c>
      <c r="P7" s="281" t="s">
        <v>402</v>
      </c>
      <c r="Q7" s="281" t="s">
        <v>374</v>
      </c>
      <c r="R7" s="513"/>
      <c r="V7" s="384"/>
    </row>
    <row r="8" spans="1:18" s="10" customFormat="1" ht="19.5" customHeight="1" thickTop="1">
      <c r="A8" s="514" t="s">
        <v>48</v>
      </c>
      <c r="B8" s="514"/>
      <c r="C8" s="131">
        <v>11</v>
      </c>
      <c r="D8" s="131">
        <v>10</v>
      </c>
      <c r="E8" s="131">
        <f>SUM(C8:D8)</f>
        <v>21</v>
      </c>
      <c r="F8" s="131">
        <v>0</v>
      </c>
      <c r="G8" s="131">
        <v>0</v>
      </c>
      <c r="H8" s="131">
        <f>SUM(F8:G8)</f>
        <v>0</v>
      </c>
      <c r="I8" s="131">
        <v>0</v>
      </c>
      <c r="J8" s="131">
        <v>0</v>
      </c>
      <c r="K8" s="131">
        <f>SUM(I8:J8)</f>
        <v>0</v>
      </c>
      <c r="L8" s="131">
        <v>0</v>
      </c>
      <c r="M8" s="131">
        <v>0</v>
      </c>
      <c r="N8" s="131">
        <f>SUM(L8:M8)</f>
        <v>0</v>
      </c>
      <c r="O8" s="131">
        <f>SUM(L8,I8,F8,C8)</f>
        <v>11</v>
      </c>
      <c r="P8" s="131">
        <f>SUM(M8,J8,G8,D8)</f>
        <v>10</v>
      </c>
      <c r="Q8" s="131">
        <f>SUM(N8,K8,H8,E8)</f>
        <v>21</v>
      </c>
      <c r="R8" s="382" t="s">
        <v>48</v>
      </c>
    </row>
    <row r="9" spans="1:19" s="10" customFormat="1" ht="19.5" customHeight="1">
      <c r="A9" s="507" t="s">
        <v>49</v>
      </c>
      <c r="B9" s="508"/>
      <c r="C9" s="133">
        <v>2</v>
      </c>
      <c r="D9" s="133">
        <v>3</v>
      </c>
      <c r="E9" s="133">
        <f aca="true" t="shared" si="0" ref="E9:E20">SUM(C9:D9)</f>
        <v>5</v>
      </c>
      <c r="F9" s="133">
        <v>0</v>
      </c>
      <c r="G9" s="133">
        <v>0</v>
      </c>
      <c r="H9" s="133">
        <f aca="true" t="shared" si="1" ref="H9:H20">SUM(F9:G9)</f>
        <v>0</v>
      </c>
      <c r="I9" s="133">
        <v>3</v>
      </c>
      <c r="J9" s="133">
        <v>3</v>
      </c>
      <c r="K9" s="133">
        <f aca="true" t="shared" si="2" ref="K9:K20">SUM(I9:J9)</f>
        <v>6</v>
      </c>
      <c r="L9" s="133">
        <v>59</v>
      </c>
      <c r="M9" s="133">
        <v>55</v>
      </c>
      <c r="N9" s="133">
        <f aca="true" t="shared" si="3" ref="N9:N20">SUM(L9:M9)</f>
        <v>114</v>
      </c>
      <c r="O9" s="133">
        <f aca="true" t="shared" si="4" ref="O9:O21">SUM(L9,I9,F9,C9)</f>
        <v>64</v>
      </c>
      <c r="P9" s="133">
        <f aca="true" t="shared" si="5" ref="P9:P21">SUM(M9,J9,G9,D9)</f>
        <v>61</v>
      </c>
      <c r="Q9" s="133">
        <f aca="true" t="shared" si="6" ref="Q9:Q21">SUM(N9,K9,H9,E9)</f>
        <v>125</v>
      </c>
      <c r="R9" s="383" t="s">
        <v>49</v>
      </c>
      <c r="S9" s="54"/>
    </row>
    <row r="10" spans="1:19" s="10" customFormat="1" ht="19.5" customHeight="1">
      <c r="A10" s="507" t="s">
        <v>50</v>
      </c>
      <c r="B10" s="508"/>
      <c r="C10" s="133">
        <v>41</v>
      </c>
      <c r="D10" s="133">
        <v>5</v>
      </c>
      <c r="E10" s="133">
        <f t="shared" si="0"/>
        <v>46</v>
      </c>
      <c r="F10" s="133">
        <v>0</v>
      </c>
      <c r="G10" s="133">
        <v>0</v>
      </c>
      <c r="H10" s="133">
        <f t="shared" si="1"/>
        <v>0</v>
      </c>
      <c r="I10" s="133">
        <v>3</v>
      </c>
      <c r="J10" s="133">
        <v>1</v>
      </c>
      <c r="K10" s="133">
        <f t="shared" si="2"/>
        <v>4</v>
      </c>
      <c r="L10" s="133">
        <v>103</v>
      </c>
      <c r="M10" s="133">
        <v>82</v>
      </c>
      <c r="N10" s="133">
        <f t="shared" si="3"/>
        <v>185</v>
      </c>
      <c r="O10" s="133">
        <f t="shared" si="4"/>
        <v>147</v>
      </c>
      <c r="P10" s="133">
        <f t="shared" si="5"/>
        <v>88</v>
      </c>
      <c r="Q10" s="133">
        <f t="shared" si="6"/>
        <v>235</v>
      </c>
      <c r="R10" s="383" t="s">
        <v>50</v>
      </c>
      <c r="S10" s="54"/>
    </row>
    <row r="11" spans="1:19" s="10" customFormat="1" ht="19.5" customHeight="1">
      <c r="A11" s="507" t="s">
        <v>51</v>
      </c>
      <c r="B11" s="508"/>
      <c r="C11" s="133">
        <v>34</v>
      </c>
      <c r="D11" s="133">
        <v>35</v>
      </c>
      <c r="E11" s="133">
        <f t="shared" si="0"/>
        <v>69</v>
      </c>
      <c r="F11" s="133">
        <v>0</v>
      </c>
      <c r="G11" s="133">
        <v>0</v>
      </c>
      <c r="H11" s="133">
        <f t="shared" si="1"/>
        <v>0</v>
      </c>
      <c r="I11" s="133">
        <v>14</v>
      </c>
      <c r="J11" s="133">
        <v>3</v>
      </c>
      <c r="K11" s="133">
        <f t="shared" si="2"/>
        <v>17</v>
      </c>
      <c r="L11" s="133">
        <v>90</v>
      </c>
      <c r="M11" s="133">
        <v>80</v>
      </c>
      <c r="N11" s="133">
        <f t="shared" si="3"/>
        <v>170</v>
      </c>
      <c r="O11" s="133">
        <f t="shared" si="4"/>
        <v>138</v>
      </c>
      <c r="P11" s="133">
        <f t="shared" si="5"/>
        <v>118</v>
      </c>
      <c r="Q11" s="133">
        <f t="shared" si="6"/>
        <v>256</v>
      </c>
      <c r="R11" s="383" t="s">
        <v>51</v>
      </c>
      <c r="S11" s="54"/>
    </row>
    <row r="12" spans="1:19" s="10" customFormat="1" ht="19.5" customHeight="1">
      <c r="A12" s="507" t="s">
        <v>52</v>
      </c>
      <c r="B12" s="508"/>
      <c r="C12" s="133">
        <v>55</v>
      </c>
      <c r="D12" s="133">
        <v>47</v>
      </c>
      <c r="E12" s="133">
        <f t="shared" si="0"/>
        <v>102</v>
      </c>
      <c r="F12" s="133">
        <v>0</v>
      </c>
      <c r="G12" s="133">
        <v>0</v>
      </c>
      <c r="H12" s="133">
        <f t="shared" si="1"/>
        <v>0</v>
      </c>
      <c r="I12" s="133">
        <v>19</v>
      </c>
      <c r="J12" s="133">
        <v>9</v>
      </c>
      <c r="K12" s="133">
        <f t="shared" si="2"/>
        <v>28</v>
      </c>
      <c r="L12" s="133">
        <v>78</v>
      </c>
      <c r="M12" s="133">
        <v>30</v>
      </c>
      <c r="N12" s="133">
        <f t="shared" si="3"/>
        <v>108</v>
      </c>
      <c r="O12" s="133">
        <f t="shared" si="4"/>
        <v>152</v>
      </c>
      <c r="P12" s="133">
        <f t="shared" si="5"/>
        <v>86</v>
      </c>
      <c r="Q12" s="133">
        <f t="shared" si="6"/>
        <v>238</v>
      </c>
      <c r="R12" s="383" t="s">
        <v>52</v>
      </c>
      <c r="S12" s="54"/>
    </row>
    <row r="13" spans="1:19" s="10" customFormat="1" ht="19.5" customHeight="1">
      <c r="A13" s="507" t="s">
        <v>53</v>
      </c>
      <c r="B13" s="508"/>
      <c r="C13" s="133">
        <v>45</v>
      </c>
      <c r="D13" s="133">
        <v>5</v>
      </c>
      <c r="E13" s="133">
        <f t="shared" si="0"/>
        <v>50</v>
      </c>
      <c r="F13" s="133">
        <v>0</v>
      </c>
      <c r="G13" s="133">
        <v>0</v>
      </c>
      <c r="H13" s="133">
        <f t="shared" si="1"/>
        <v>0</v>
      </c>
      <c r="I13" s="133">
        <v>7</v>
      </c>
      <c r="J13" s="133">
        <v>14</v>
      </c>
      <c r="K13" s="133">
        <f t="shared" si="2"/>
        <v>21</v>
      </c>
      <c r="L13" s="133">
        <v>53</v>
      </c>
      <c r="M13" s="133">
        <v>33</v>
      </c>
      <c r="N13" s="133">
        <f t="shared" si="3"/>
        <v>86</v>
      </c>
      <c r="O13" s="133">
        <f t="shared" si="4"/>
        <v>105</v>
      </c>
      <c r="P13" s="133">
        <f t="shared" si="5"/>
        <v>52</v>
      </c>
      <c r="Q13" s="133">
        <f t="shared" si="6"/>
        <v>157</v>
      </c>
      <c r="R13" s="383" t="s">
        <v>53</v>
      </c>
      <c r="S13" s="54"/>
    </row>
    <row r="14" spans="1:19" s="10" customFormat="1" ht="19.5" customHeight="1">
      <c r="A14" s="507" t="s">
        <v>54</v>
      </c>
      <c r="B14" s="508"/>
      <c r="C14" s="133">
        <v>4</v>
      </c>
      <c r="D14" s="133">
        <v>0</v>
      </c>
      <c r="E14" s="133">
        <f t="shared" si="0"/>
        <v>4</v>
      </c>
      <c r="F14" s="133">
        <v>0</v>
      </c>
      <c r="G14" s="133">
        <v>0</v>
      </c>
      <c r="H14" s="133">
        <f t="shared" si="1"/>
        <v>0</v>
      </c>
      <c r="I14" s="133">
        <v>9</v>
      </c>
      <c r="J14" s="133">
        <v>12</v>
      </c>
      <c r="K14" s="133">
        <f t="shared" si="2"/>
        <v>21</v>
      </c>
      <c r="L14" s="133">
        <v>5</v>
      </c>
      <c r="M14" s="133">
        <v>4</v>
      </c>
      <c r="N14" s="133">
        <f t="shared" si="3"/>
        <v>9</v>
      </c>
      <c r="O14" s="133">
        <f t="shared" si="4"/>
        <v>18</v>
      </c>
      <c r="P14" s="133">
        <f t="shared" si="5"/>
        <v>16</v>
      </c>
      <c r="Q14" s="133">
        <f t="shared" si="6"/>
        <v>34</v>
      </c>
      <c r="R14" s="383" t="s">
        <v>54</v>
      </c>
      <c r="S14" s="54"/>
    </row>
    <row r="15" spans="1:19" s="10" customFormat="1" ht="19.5" customHeight="1">
      <c r="A15" s="507" t="s">
        <v>55</v>
      </c>
      <c r="B15" s="508"/>
      <c r="C15" s="133">
        <v>0</v>
      </c>
      <c r="D15" s="133">
        <v>0</v>
      </c>
      <c r="E15" s="133">
        <f t="shared" si="0"/>
        <v>0</v>
      </c>
      <c r="F15" s="133">
        <v>0</v>
      </c>
      <c r="G15" s="133">
        <v>0</v>
      </c>
      <c r="H15" s="133">
        <f t="shared" si="1"/>
        <v>0</v>
      </c>
      <c r="I15" s="133">
        <v>11</v>
      </c>
      <c r="J15" s="133">
        <v>6</v>
      </c>
      <c r="K15" s="133">
        <f t="shared" si="2"/>
        <v>17</v>
      </c>
      <c r="L15" s="133">
        <v>9</v>
      </c>
      <c r="M15" s="133">
        <v>3</v>
      </c>
      <c r="N15" s="133">
        <f t="shared" si="3"/>
        <v>12</v>
      </c>
      <c r="O15" s="133">
        <f t="shared" si="4"/>
        <v>20</v>
      </c>
      <c r="P15" s="133">
        <f t="shared" si="5"/>
        <v>9</v>
      </c>
      <c r="Q15" s="133">
        <f t="shared" si="6"/>
        <v>29</v>
      </c>
      <c r="R15" s="383" t="s">
        <v>55</v>
      </c>
      <c r="S15" s="54"/>
    </row>
    <row r="16" spans="1:19" s="10" customFormat="1" ht="19.5" customHeight="1">
      <c r="A16" s="507" t="s">
        <v>56</v>
      </c>
      <c r="B16" s="508"/>
      <c r="C16" s="133">
        <v>0</v>
      </c>
      <c r="D16" s="133">
        <v>0</v>
      </c>
      <c r="E16" s="133">
        <f t="shared" si="0"/>
        <v>0</v>
      </c>
      <c r="F16" s="133">
        <v>7</v>
      </c>
      <c r="G16" s="133">
        <v>8</v>
      </c>
      <c r="H16" s="133">
        <f t="shared" si="1"/>
        <v>15</v>
      </c>
      <c r="I16" s="133">
        <v>3</v>
      </c>
      <c r="J16" s="133">
        <v>0</v>
      </c>
      <c r="K16" s="133">
        <f t="shared" si="2"/>
        <v>3</v>
      </c>
      <c r="L16" s="133">
        <v>1</v>
      </c>
      <c r="M16" s="133">
        <v>0</v>
      </c>
      <c r="N16" s="133">
        <f t="shared" si="3"/>
        <v>1</v>
      </c>
      <c r="O16" s="133">
        <f t="shared" si="4"/>
        <v>11</v>
      </c>
      <c r="P16" s="133">
        <f t="shared" si="5"/>
        <v>8</v>
      </c>
      <c r="Q16" s="133">
        <f t="shared" si="6"/>
        <v>19</v>
      </c>
      <c r="R16" s="383" t="s">
        <v>56</v>
      </c>
      <c r="S16" s="54"/>
    </row>
    <row r="17" spans="1:19" s="10" customFormat="1" ht="19.5" customHeight="1">
      <c r="A17" s="507" t="s">
        <v>57</v>
      </c>
      <c r="B17" s="508"/>
      <c r="C17" s="133">
        <v>0</v>
      </c>
      <c r="D17" s="133">
        <v>0</v>
      </c>
      <c r="E17" s="133">
        <f t="shared" si="0"/>
        <v>0</v>
      </c>
      <c r="F17" s="133">
        <v>53</v>
      </c>
      <c r="G17" s="133">
        <v>35</v>
      </c>
      <c r="H17" s="133">
        <f t="shared" si="1"/>
        <v>88</v>
      </c>
      <c r="I17" s="133">
        <v>1</v>
      </c>
      <c r="J17" s="133">
        <v>0</v>
      </c>
      <c r="K17" s="133">
        <f t="shared" si="2"/>
        <v>1</v>
      </c>
      <c r="L17" s="133">
        <v>0</v>
      </c>
      <c r="M17" s="133">
        <v>0</v>
      </c>
      <c r="N17" s="133">
        <f t="shared" si="3"/>
        <v>0</v>
      </c>
      <c r="O17" s="133">
        <f t="shared" si="4"/>
        <v>54</v>
      </c>
      <c r="P17" s="133">
        <f t="shared" si="5"/>
        <v>35</v>
      </c>
      <c r="Q17" s="133">
        <f t="shared" si="6"/>
        <v>89</v>
      </c>
      <c r="R17" s="383" t="s">
        <v>57</v>
      </c>
      <c r="S17" s="54"/>
    </row>
    <row r="18" spans="1:19" s="10" customFormat="1" ht="19.5" customHeight="1">
      <c r="A18" s="507" t="s">
        <v>58</v>
      </c>
      <c r="B18" s="508"/>
      <c r="C18" s="133">
        <v>0</v>
      </c>
      <c r="D18" s="133">
        <v>0</v>
      </c>
      <c r="E18" s="133">
        <f t="shared" si="0"/>
        <v>0</v>
      </c>
      <c r="F18" s="133">
        <v>29</v>
      </c>
      <c r="G18" s="133">
        <v>18</v>
      </c>
      <c r="H18" s="133">
        <f t="shared" si="1"/>
        <v>47</v>
      </c>
      <c r="I18" s="133">
        <v>2</v>
      </c>
      <c r="J18" s="133">
        <v>2</v>
      </c>
      <c r="K18" s="133">
        <f t="shared" si="2"/>
        <v>4</v>
      </c>
      <c r="L18" s="133">
        <v>0</v>
      </c>
      <c r="M18" s="133">
        <v>0</v>
      </c>
      <c r="N18" s="133">
        <f t="shared" si="3"/>
        <v>0</v>
      </c>
      <c r="O18" s="133">
        <f t="shared" si="4"/>
        <v>31</v>
      </c>
      <c r="P18" s="133">
        <f t="shared" si="5"/>
        <v>20</v>
      </c>
      <c r="Q18" s="133">
        <f t="shared" si="6"/>
        <v>51</v>
      </c>
      <c r="R18" s="383" t="s">
        <v>58</v>
      </c>
      <c r="S18" s="54"/>
    </row>
    <row r="19" spans="1:19" s="10" customFormat="1" ht="19.5" customHeight="1">
      <c r="A19" s="507" t="s">
        <v>59</v>
      </c>
      <c r="B19" s="508"/>
      <c r="C19" s="133">
        <v>0</v>
      </c>
      <c r="D19" s="133">
        <v>0</v>
      </c>
      <c r="E19" s="133">
        <f t="shared" si="0"/>
        <v>0</v>
      </c>
      <c r="F19" s="133">
        <v>15</v>
      </c>
      <c r="G19" s="133">
        <v>11</v>
      </c>
      <c r="H19" s="133">
        <f t="shared" si="1"/>
        <v>26</v>
      </c>
      <c r="I19" s="133">
        <v>0</v>
      </c>
      <c r="J19" s="133">
        <v>0</v>
      </c>
      <c r="K19" s="133">
        <f t="shared" si="2"/>
        <v>0</v>
      </c>
      <c r="L19" s="133">
        <v>0</v>
      </c>
      <c r="M19" s="133">
        <v>0</v>
      </c>
      <c r="N19" s="133">
        <f t="shared" si="3"/>
        <v>0</v>
      </c>
      <c r="O19" s="133">
        <f t="shared" si="4"/>
        <v>15</v>
      </c>
      <c r="P19" s="133">
        <f t="shared" si="5"/>
        <v>11</v>
      </c>
      <c r="Q19" s="133">
        <f t="shared" si="6"/>
        <v>26</v>
      </c>
      <c r="R19" s="383" t="s">
        <v>59</v>
      </c>
      <c r="S19" s="54"/>
    </row>
    <row r="20" spans="1:19" s="10" customFormat="1" ht="27.75" customHeight="1" thickBot="1">
      <c r="A20" s="509" t="s">
        <v>60</v>
      </c>
      <c r="B20" s="510"/>
      <c r="C20" s="321">
        <v>0</v>
      </c>
      <c r="D20" s="321">
        <v>0</v>
      </c>
      <c r="E20" s="321">
        <f t="shared" si="0"/>
        <v>0</v>
      </c>
      <c r="F20" s="321">
        <v>22</v>
      </c>
      <c r="G20" s="321">
        <v>13</v>
      </c>
      <c r="H20" s="321">
        <f t="shared" si="1"/>
        <v>35</v>
      </c>
      <c r="I20" s="321">
        <v>0</v>
      </c>
      <c r="J20" s="321">
        <v>0</v>
      </c>
      <c r="K20" s="321">
        <f t="shared" si="2"/>
        <v>0</v>
      </c>
      <c r="L20" s="321">
        <v>0</v>
      </c>
      <c r="M20" s="321">
        <v>0</v>
      </c>
      <c r="N20" s="321">
        <f t="shared" si="3"/>
        <v>0</v>
      </c>
      <c r="O20" s="321">
        <f t="shared" si="4"/>
        <v>22</v>
      </c>
      <c r="P20" s="321">
        <f t="shared" si="5"/>
        <v>13</v>
      </c>
      <c r="Q20" s="321">
        <f t="shared" si="6"/>
        <v>35</v>
      </c>
      <c r="R20" s="270" t="s">
        <v>403</v>
      </c>
      <c r="S20" s="54"/>
    </row>
    <row r="21" spans="1:18" s="10" customFormat="1" ht="19.5" customHeight="1" thickBot="1" thickTop="1">
      <c r="A21" s="515" t="s">
        <v>0</v>
      </c>
      <c r="B21" s="515"/>
      <c r="C21" s="412">
        <f>SUM(C8:C20)</f>
        <v>192</v>
      </c>
      <c r="D21" s="412">
        <f aca="true" t="shared" si="7" ref="D21:N21">SUM(D8:D20)</f>
        <v>105</v>
      </c>
      <c r="E21" s="412">
        <f t="shared" si="7"/>
        <v>297</v>
      </c>
      <c r="F21" s="412">
        <f t="shared" si="7"/>
        <v>126</v>
      </c>
      <c r="G21" s="412">
        <f t="shared" si="7"/>
        <v>85</v>
      </c>
      <c r="H21" s="412">
        <f t="shared" si="7"/>
        <v>211</v>
      </c>
      <c r="I21" s="412">
        <f t="shared" si="7"/>
        <v>72</v>
      </c>
      <c r="J21" s="412">
        <f t="shared" si="7"/>
        <v>50</v>
      </c>
      <c r="K21" s="412">
        <f t="shared" si="7"/>
        <v>122</v>
      </c>
      <c r="L21" s="412">
        <f t="shared" si="7"/>
        <v>398</v>
      </c>
      <c r="M21" s="412">
        <f t="shared" si="7"/>
        <v>287</v>
      </c>
      <c r="N21" s="412">
        <f t="shared" si="7"/>
        <v>685</v>
      </c>
      <c r="O21" s="412">
        <f t="shared" si="4"/>
        <v>788</v>
      </c>
      <c r="P21" s="412">
        <f t="shared" si="5"/>
        <v>527</v>
      </c>
      <c r="Q21" s="412">
        <f t="shared" si="6"/>
        <v>1315</v>
      </c>
      <c r="R21" s="274" t="s">
        <v>374</v>
      </c>
    </row>
    <row r="22" spans="2:11" ht="13.5" thickTop="1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2.7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2.75"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sheetProtection/>
  <mergeCells count="29">
    <mergeCell ref="Q3:R3"/>
    <mergeCell ref="A9:B9"/>
    <mergeCell ref="A10:B10"/>
    <mergeCell ref="O5:Q5"/>
    <mergeCell ref="L4:N4"/>
    <mergeCell ref="C4:E4"/>
    <mergeCell ref="I4:K4"/>
    <mergeCell ref="O4:Q4"/>
    <mergeCell ref="F4:H4"/>
    <mergeCell ref="C5:E5"/>
    <mergeCell ref="A21:B21"/>
    <mergeCell ref="A16:B16"/>
    <mergeCell ref="A17:B17"/>
    <mergeCell ref="A18:B18"/>
    <mergeCell ref="A19:B19"/>
    <mergeCell ref="A11:B11"/>
    <mergeCell ref="A14:B14"/>
    <mergeCell ref="A12:B12"/>
    <mergeCell ref="A13:B13"/>
    <mergeCell ref="A1:R1"/>
    <mergeCell ref="A2:R2"/>
    <mergeCell ref="I5:K5"/>
    <mergeCell ref="L5:N5"/>
    <mergeCell ref="A15:B15"/>
    <mergeCell ref="A20:B20"/>
    <mergeCell ref="R4:R7"/>
    <mergeCell ref="A8:B8"/>
    <mergeCell ref="A4:B7"/>
    <mergeCell ref="F5:H5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&amp;C&amp;"Arial,Bold"&amp;11 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30"/>
  <sheetViews>
    <sheetView rightToLeft="1" view="pageBreakPreview" zoomScale="75" zoomScaleSheetLayoutView="75" zoomScalePageLayoutView="0" workbookViewId="0" topLeftCell="A1">
      <selection activeCell="S9" sqref="S9"/>
    </sheetView>
  </sheetViews>
  <sheetFormatPr defaultColWidth="9.140625" defaultRowHeight="12.75"/>
  <cols>
    <col min="1" max="1" width="12.421875" style="0" bestFit="1" customWidth="1"/>
    <col min="2" max="2" width="6.28125" style="0" customWidth="1"/>
    <col min="3" max="3" width="9.421875" style="0" customWidth="1"/>
    <col min="4" max="4" width="9.7109375" style="0" customWidth="1"/>
    <col min="5" max="5" width="8.140625" style="0" customWidth="1"/>
    <col min="6" max="6" width="7.00390625" style="0" bestFit="1" customWidth="1"/>
    <col min="7" max="7" width="8.57421875" style="0" customWidth="1"/>
    <col min="8" max="8" width="7.00390625" style="0" bestFit="1" customWidth="1"/>
    <col min="9" max="10" width="8.00390625" style="0" customWidth="1"/>
    <col min="11" max="12" width="7.8515625" style="0" customWidth="1"/>
    <col min="13" max="13" width="8.140625" style="0" customWidth="1"/>
    <col min="14" max="15" width="7.00390625" style="0" customWidth="1"/>
    <col min="16" max="16" width="8.7109375" style="0" customWidth="1"/>
    <col min="17" max="17" width="8.140625" style="0" customWidth="1"/>
    <col min="18" max="18" width="9.7109375" style="0" customWidth="1"/>
    <col min="19" max="19" width="15.140625" style="0" customWidth="1"/>
  </cols>
  <sheetData>
    <row r="1" spans="1:19" ht="24" customHeight="1">
      <c r="A1" s="522" t="s">
        <v>262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</row>
    <row r="2" spans="1:19" ht="27.75" customHeight="1">
      <c r="A2" s="522" t="s">
        <v>582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</row>
    <row r="3" spans="1:19" ht="27.75" customHeight="1" thickBot="1">
      <c r="A3" s="523" t="s">
        <v>316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306" t="s">
        <v>576</v>
      </c>
    </row>
    <row r="4" spans="1:19" s="13" customFormat="1" ht="22.5" customHeight="1" thickTop="1">
      <c r="A4" s="502" t="s">
        <v>1</v>
      </c>
      <c r="B4" s="456" t="s">
        <v>302</v>
      </c>
      <c r="C4" s="456"/>
      <c r="D4" s="518" t="s">
        <v>2</v>
      </c>
      <c r="E4" s="518"/>
      <c r="F4" s="518" t="s">
        <v>3</v>
      </c>
      <c r="G4" s="518"/>
      <c r="H4" s="518" t="s">
        <v>4</v>
      </c>
      <c r="I4" s="518"/>
      <c r="J4" s="518" t="s">
        <v>5</v>
      </c>
      <c r="K4" s="518"/>
      <c r="L4" s="518" t="s">
        <v>6</v>
      </c>
      <c r="M4" s="518"/>
      <c r="N4" s="518" t="s">
        <v>7</v>
      </c>
      <c r="O4" s="518"/>
      <c r="P4" s="518" t="s">
        <v>8</v>
      </c>
      <c r="Q4" s="518"/>
      <c r="R4" s="518"/>
      <c r="S4" s="518" t="s">
        <v>360</v>
      </c>
    </row>
    <row r="5" spans="1:19" s="13" customFormat="1" ht="45" customHeight="1">
      <c r="A5" s="503"/>
      <c r="B5" s="521" t="s">
        <v>411</v>
      </c>
      <c r="C5" s="521"/>
      <c r="D5" s="519" t="s">
        <v>405</v>
      </c>
      <c r="E5" s="519"/>
      <c r="F5" s="519" t="s">
        <v>406</v>
      </c>
      <c r="G5" s="519"/>
      <c r="H5" s="519" t="s">
        <v>407</v>
      </c>
      <c r="I5" s="519"/>
      <c r="J5" s="519" t="s">
        <v>408</v>
      </c>
      <c r="K5" s="519"/>
      <c r="L5" s="519" t="s">
        <v>409</v>
      </c>
      <c r="M5" s="519"/>
      <c r="N5" s="519" t="s">
        <v>410</v>
      </c>
      <c r="O5" s="519"/>
      <c r="P5" s="519" t="s">
        <v>374</v>
      </c>
      <c r="Q5" s="519"/>
      <c r="R5" s="519"/>
      <c r="S5" s="524"/>
    </row>
    <row r="6" spans="1:19" s="13" customFormat="1" ht="19.5" customHeight="1">
      <c r="A6" s="526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92" t="s">
        <v>114</v>
      </c>
      <c r="Q6" s="92" t="s">
        <v>637</v>
      </c>
      <c r="R6" s="280" t="s">
        <v>41</v>
      </c>
      <c r="S6" s="524"/>
    </row>
    <row r="7" spans="1:19" s="13" customFormat="1" ht="19.5" customHeight="1" thickBot="1">
      <c r="A7" s="63"/>
      <c r="B7" s="281" t="s">
        <v>392</v>
      </c>
      <c r="C7" s="281" t="s">
        <v>393</v>
      </c>
      <c r="D7" s="281" t="s">
        <v>392</v>
      </c>
      <c r="E7" s="281" t="s">
        <v>393</v>
      </c>
      <c r="F7" s="281" t="s">
        <v>392</v>
      </c>
      <c r="G7" s="281" t="s">
        <v>393</v>
      </c>
      <c r="H7" s="281" t="s">
        <v>392</v>
      </c>
      <c r="I7" s="281" t="s">
        <v>393</v>
      </c>
      <c r="J7" s="281" t="s">
        <v>392</v>
      </c>
      <c r="K7" s="281" t="s">
        <v>393</v>
      </c>
      <c r="L7" s="281" t="s">
        <v>392</v>
      </c>
      <c r="M7" s="281" t="s">
        <v>393</v>
      </c>
      <c r="N7" s="281" t="s">
        <v>392</v>
      </c>
      <c r="O7" s="281" t="s">
        <v>393</v>
      </c>
      <c r="P7" s="281" t="s">
        <v>392</v>
      </c>
      <c r="Q7" s="281" t="s">
        <v>393</v>
      </c>
      <c r="R7" s="281" t="s">
        <v>394</v>
      </c>
      <c r="S7" s="525"/>
    </row>
    <row r="8" spans="1:19" ht="19.5" customHeight="1" thickBot="1" thickTop="1">
      <c r="A8" s="67" t="s">
        <v>686</v>
      </c>
      <c r="B8" s="87">
        <v>1</v>
      </c>
      <c r="C8" s="87">
        <v>0</v>
      </c>
      <c r="D8" s="87">
        <v>17</v>
      </c>
      <c r="E8" s="87">
        <v>22</v>
      </c>
      <c r="F8" s="87">
        <v>1</v>
      </c>
      <c r="G8" s="87">
        <v>8</v>
      </c>
      <c r="H8" s="87">
        <v>1</v>
      </c>
      <c r="I8" s="87">
        <v>6</v>
      </c>
      <c r="J8" s="87">
        <v>0</v>
      </c>
      <c r="K8" s="87">
        <v>1</v>
      </c>
      <c r="L8" s="87">
        <v>7</v>
      </c>
      <c r="M8" s="87">
        <v>7</v>
      </c>
      <c r="N8" s="87">
        <v>0</v>
      </c>
      <c r="O8" s="87">
        <v>0</v>
      </c>
      <c r="P8" s="87">
        <f aca="true" t="shared" si="0" ref="P8:Q12">SUM(N8,L8,J8,H8,F8,D8,B8)</f>
        <v>27</v>
      </c>
      <c r="Q8" s="87">
        <f t="shared" si="0"/>
        <v>44</v>
      </c>
      <c r="R8" s="87">
        <f>SUM(P8:Q8)</f>
        <v>71</v>
      </c>
      <c r="S8" s="275" t="s">
        <v>361</v>
      </c>
    </row>
    <row r="9" spans="1:19" ht="19.5" customHeight="1" thickTop="1">
      <c r="A9" s="68" t="s">
        <v>687</v>
      </c>
      <c r="B9" s="89">
        <v>0</v>
      </c>
      <c r="C9" s="89">
        <v>0</v>
      </c>
      <c r="D9" s="89">
        <v>1</v>
      </c>
      <c r="E9" s="89">
        <v>0</v>
      </c>
      <c r="F9" s="89">
        <v>0</v>
      </c>
      <c r="G9" s="89">
        <v>0</v>
      </c>
      <c r="H9" s="89">
        <v>2</v>
      </c>
      <c r="I9" s="89">
        <v>2</v>
      </c>
      <c r="J9" s="89">
        <v>2</v>
      </c>
      <c r="K9" s="89">
        <v>4</v>
      </c>
      <c r="L9" s="89">
        <v>6</v>
      </c>
      <c r="M9" s="89">
        <v>3</v>
      </c>
      <c r="N9" s="89">
        <v>0</v>
      </c>
      <c r="O9" s="89">
        <v>0</v>
      </c>
      <c r="P9" s="89">
        <f t="shared" si="0"/>
        <v>11</v>
      </c>
      <c r="Q9" s="89">
        <f t="shared" si="0"/>
        <v>9</v>
      </c>
      <c r="R9" s="89">
        <f aca="true" t="shared" si="1" ref="R9:R22">SUM(P9:Q9)</f>
        <v>20</v>
      </c>
      <c r="S9" s="275" t="s">
        <v>701</v>
      </c>
    </row>
    <row r="10" spans="1:19" ht="19.5" customHeight="1">
      <c r="A10" s="68" t="s">
        <v>11</v>
      </c>
      <c r="B10" s="89">
        <v>0</v>
      </c>
      <c r="C10" s="89">
        <v>0</v>
      </c>
      <c r="D10" s="89">
        <v>10</v>
      </c>
      <c r="E10" s="89">
        <v>9</v>
      </c>
      <c r="F10" s="89">
        <v>1</v>
      </c>
      <c r="G10" s="89">
        <v>4</v>
      </c>
      <c r="H10" s="89">
        <v>1</v>
      </c>
      <c r="I10" s="89">
        <v>8</v>
      </c>
      <c r="J10" s="89">
        <v>3</v>
      </c>
      <c r="K10" s="89">
        <v>5</v>
      </c>
      <c r="L10" s="89">
        <v>4</v>
      </c>
      <c r="M10" s="89">
        <v>10</v>
      </c>
      <c r="N10" s="89">
        <v>0</v>
      </c>
      <c r="O10" s="89">
        <v>0</v>
      </c>
      <c r="P10" s="89">
        <f t="shared" si="0"/>
        <v>19</v>
      </c>
      <c r="Q10" s="89">
        <f t="shared" si="0"/>
        <v>36</v>
      </c>
      <c r="R10" s="89">
        <f t="shared" si="1"/>
        <v>55</v>
      </c>
      <c r="S10" s="279" t="s">
        <v>362</v>
      </c>
    </row>
    <row r="11" spans="1:19" ht="19.5" customHeight="1">
      <c r="A11" s="68" t="s">
        <v>12</v>
      </c>
      <c r="B11" s="89">
        <v>0</v>
      </c>
      <c r="C11" s="89">
        <v>0</v>
      </c>
      <c r="D11" s="89">
        <v>6</v>
      </c>
      <c r="E11" s="89">
        <v>4</v>
      </c>
      <c r="F11" s="89">
        <v>1</v>
      </c>
      <c r="G11" s="89">
        <v>1</v>
      </c>
      <c r="H11" s="89">
        <v>3</v>
      </c>
      <c r="I11" s="89">
        <v>0</v>
      </c>
      <c r="J11" s="89">
        <v>5</v>
      </c>
      <c r="K11" s="89">
        <v>5</v>
      </c>
      <c r="L11" s="89">
        <v>8</v>
      </c>
      <c r="M11" s="89">
        <v>11</v>
      </c>
      <c r="N11" s="89">
        <v>0</v>
      </c>
      <c r="O11" s="89">
        <v>0</v>
      </c>
      <c r="P11" s="89">
        <f t="shared" si="0"/>
        <v>23</v>
      </c>
      <c r="Q11" s="89">
        <f t="shared" si="0"/>
        <v>21</v>
      </c>
      <c r="R11" s="89">
        <f t="shared" si="1"/>
        <v>44</v>
      </c>
      <c r="S11" s="279" t="s">
        <v>363</v>
      </c>
    </row>
    <row r="12" spans="1:19" ht="19.5" customHeight="1">
      <c r="A12" s="68" t="s">
        <v>13</v>
      </c>
      <c r="B12" s="89">
        <v>33</v>
      </c>
      <c r="C12" s="89">
        <v>30</v>
      </c>
      <c r="D12" s="89">
        <v>197</v>
      </c>
      <c r="E12" s="89">
        <v>160</v>
      </c>
      <c r="F12" s="89">
        <v>56</v>
      </c>
      <c r="G12" s="89">
        <v>51</v>
      </c>
      <c r="H12" s="89">
        <v>57</v>
      </c>
      <c r="I12" s="89">
        <v>81</v>
      </c>
      <c r="J12" s="89">
        <v>45</v>
      </c>
      <c r="K12" s="89">
        <v>156</v>
      </c>
      <c r="L12" s="89">
        <v>109</v>
      </c>
      <c r="M12" s="89">
        <v>210</v>
      </c>
      <c r="N12" s="89">
        <v>0</v>
      </c>
      <c r="O12" s="89">
        <v>0</v>
      </c>
      <c r="P12" s="89">
        <f t="shared" si="0"/>
        <v>497</v>
      </c>
      <c r="Q12" s="89">
        <f t="shared" si="0"/>
        <v>688</v>
      </c>
      <c r="R12" s="89">
        <f t="shared" si="1"/>
        <v>1185</v>
      </c>
      <c r="S12" s="279" t="s">
        <v>364</v>
      </c>
    </row>
    <row r="13" spans="1:19" ht="19.5" customHeight="1">
      <c r="A13" s="68" t="s">
        <v>685</v>
      </c>
      <c r="B13" s="89" t="s">
        <v>303</v>
      </c>
      <c r="C13" s="89" t="s">
        <v>303</v>
      </c>
      <c r="D13" s="89" t="s">
        <v>303</v>
      </c>
      <c r="E13" s="89" t="s">
        <v>303</v>
      </c>
      <c r="F13" s="89" t="s">
        <v>303</v>
      </c>
      <c r="G13" s="89" t="s">
        <v>303</v>
      </c>
      <c r="H13" s="89" t="s">
        <v>303</v>
      </c>
      <c r="I13" s="89" t="s">
        <v>303</v>
      </c>
      <c r="J13" s="89" t="s">
        <v>303</v>
      </c>
      <c r="K13" s="89" t="s">
        <v>303</v>
      </c>
      <c r="L13" s="89" t="s">
        <v>303</v>
      </c>
      <c r="M13" s="89" t="s">
        <v>303</v>
      </c>
      <c r="N13" s="89" t="s">
        <v>303</v>
      </c>
      <c r="O13" s="89" t="s">
        <v>303</v>
      </c>
      <c r="P13" s="89" t="s">
        <v>303</v>
      </c>
      <c r="Q13" s="89" t="s">
        <v>303</v>
      </c>
      <c r="R13" s="89" t="s">
        <v>303</v>
      </c>
      <c r="S13" s="279" t="s">
        <v>365</v>
      </c>
    </row>
    <row r="14" spans="1:19" ht="19.5" customHeight="1">
      <c r="A14" s="68" t="s">
        <v>14</v>
      </c>
      <c r="B14" s="89">
        <v>1</v>
      </c>
      <c r="C14" s="89">
        <v>2</v>
      </c>
      <c r="D14" s="89">
        <v>22</v>
      </c>
      <c r="E14" s="89">
        <v>16</v>
      </c>
      <c r="F14" s="89">
        <v>12</v>
      </c>
      <c r="G14" s="89">
        <v>19</v>
      </c>
      <c r="H14" s="89">
        <v>11</v>
      </c>
      <c r="I14" s="89">
        <v>19</v>
      </c>
      <c r="J14" s="89">
        <v>6</v>
      </c>
      <c r="K14" s="89">
        <v>17</v>
      </c>
      <c r="L14" s="89">
        <v>17</v>
      </c>
      <c r="M14" s="89">
        <v>18</v>
      </c>
      <c r="N14" s="89">
        <v>0</v>
      </c>
      <c r="O14" s="89">
        <v>0</v>
      </c>
      <c r="P14" s="89">
        <f aca="true" t="shared" si="2" ref="P14:P23">SUM(N14,L14,J14,H14,F14,D14,B14)</f>
        <v>69</v>
      </c>
      <c r="Q14" s="89">
        <f aca="true" t="shared" si="3" ref="Q14:Q23">SUM(O14,M14,K14,I14,G14,E14,C14)</f>
        <v>91</v>
      </c>
      <c r="R14" s="89">
        <f t="shared" si="1"/>
        <v>160</v>
      </c>
      <c r="S14" s="279" t="s">
        <v>366</v>
      </c>
    </row>
    <row r="15" spans="1:19" ht="19.5" customHeight="1">
      <c r="A15" s="68" t="s">
        <v>15</v>
      </c>
      <c r="B15" s="89">
        <v>0</v>
      </c>
      <c r="C15" s="89">
        <v>0</v>
      </c>
      <c r="D15" s="89">
        <v>95</v>
      </c>
      <c r="E15" s="89">
        <v>32</v>
      </c>
      <c r="F15" s="89">
        <v>1</v>
      </c>
      <c r="G15" s="89">
        <v>7</v>
      </c>
      <c r="H15" s="89">
        <v>5</v>
      </c>
      <c r="I15" s="89">
        <v>8</v>
      </c>
      <c r="J15" s="89">
        <v>4</v>
      </c>
      <c r="K15" s="89">
        <v>11</v>
      </c>
      <c r="L15" s="89">
        <v>26</v>
      </c>
      <c r="M15" s="89">
        <v>21</v>
      </c>
      <c r="N15" s="89">
        <v>0</v>
      </c>
      <c r="O15" s="89">
        <v>0</v>
      </c>
      <c r="P15" s="89">
        <f t="shared" si="2"/>
        <v>131</v>
      </c>
      <c r="Q15" s="89">
        <f t="shared" si="3"/>
        <v>79</v>
      </c>
      <c r="R15" s="89">
        <f t="shared" si="1"/>
        <v>210</v>
      </c>
      <c r="S15" s="279" t="s">
        <v>367</v>
      </c>
    </row>
    <row r="16" spans="1:19" ht="19.5" customHeight="1">
      <c r="A16" s="68" t="s">
        <v>16</v>
      </c>
      <c r="B16" s="89">
        <v>1</v>
      </c>
      <c r="C16" s="89">
        <v>1</v>
      </c>
      <c r="D16" s="89">
        <v>13</v>
      </c>
      <c r="E16" s="89">
        <v>14</v>
      </c>
      <c r="F16" s="89">
        <v>13</v>
      </c>
      <c r="G16" s="89">
        <v>10</v>
      </c>
      <c r="H16" s="89">
        <v>25</v>
      </c>
      <c r="I16" s="89">
        <v>19</v>
      </c>
      <c r="J16" s="89">
        <v>7</v>
      </c>
      <c r="K16" s="89">
        <v>16</v>
      </c>
      <c r="L16" s="89">
        <v>16</v>
      </c>
      <c r="M16" s="89">
        <v>18</v>
      </c>
      <c r="N16" s="89">
        <v>0</v>
      </c>
      <c r="O16" s="89">
        <v>0</v>
      </c>
      <c r="P16" s="89">
        <f t="shared" si="2"/>
        <v>75</v>
      </c>
      <c r="Q16" s="89">
        <f t="shared" si="3"/>
        <v>78</v>
      </c>
      <c r="R16" s="89">
        <f t="shared" si="1"/>
        <v>153</v>
      </c>
      <c r="S16" s="279" t="s">
        <v>368</v>
      </c>
    </row>
    <row r="17" spans="1:19" ht="19.5" customHeight="1">
      <c r="A17" s="91" t="s">
        <v>17</v>
      </c>
      <c r="B17" s="89">
        <v>10</v>
      </c>
      <c r="C17" s="89">
        <v>8</v>
      </c>
      <c r="D17" s="89">
        <v>15</v>
      </c>
      <c r="E17" s="89">
        <v>22</v>
      </c>
      <c r="F17" s="89">
        <v>10</v>
      </c>
      <c r="G17" s="89">
        <v>2</v>
      </c>
      <c r="H17" s="89">
        <v>8</v>
      </c>
      <c r="I17" s="89">
        <v>6</v>
      </c>
      <c r="J17" s="89">
        <v>14</v>
      </c>
      <c r="K17" s="89">
        <v>26</v>
      </c>
      <c r="L17" s="89">
        <v>13</v>
      </c>
      <c r="M17" s="89">
        <v>32</v>
      </c>
      <c r="N17" s="89">
        <v>0</v>
      </c>
      <c r="O17" s="89">
        <v>0</v>
      </c>
      <c r="P17" s="89">
        <f t="shared" si="2"/>
        <v>70</v>
      </c>
      <c r="Q17" s="89">
        <f t="shared" si="3"/>
        <v>96</v>
      </c>
      <c r="R17" s="89">
        <f t="shared" si="1"/>
        <v>166</v>
      </c>
      <c r="S17" s="279" t="s">
        <v>369</v>
      </c>
    </row>
    <row r="18" spans="1:19" ht="19.5" customHeight="1">
      <c r="A18" s="68" t="s">
        <v>18</v>
      </c>
      <c r="B18" s="89">
        <v>0</v>
      </c>
      <c r="C18" s="89">
        <v>0</v>
      </c>
      <c r="D18" s="89">
        <v>14</v>
      </c>
      <c r="E18" s="89">
        <v>15</v>
      </c>
      <c r="F18" s="89">
        <v>3</v>
      </c>
      <c r="G18" s="89">
        <v>8</v>
      </c>
      <c r="H18" s="89">
        <v>3</v>
      </c>
      <c r="I18" s="89">
        <v>8</v>
      </c>
      <c r="J18" s="89">
        <v>1</v>
      </c>
      <c r="K18" s="89">
        <v>19</v>
      </c>
      <c r="L18" s="89">
        <v>9</v>
      </c>
      <c r="M18" s="89">
        <v>11</v>
      </c>
      <c r="N18" s="89">
        <v>0</v>
      </c>
      <c r="O18" s="89">
        <v>0</v>
      </c>
      <c r="P18" s="89">
        <f t="shared" si="2"/>
        <v>30</v>
      </c>
      <c r="Q18" s="89">
        <f t="shared" si="3"/>
        <v>61</v>
      </c>
      <c r="R18" s="89">
        <f t="shared" si="1"/>
        <v>91</v>
      </c>
      <c r="S18" s="279" t="s">
        <v>370</v>
      </c>
    </row>
    <row r="19" spans="1:19" ht="19.5" customHeight="1">
      <c r="A19" s="68" t="s">
        <v>19</v>
      </c>
      <c r="B19" s="89">
        <v>1</v>
      </c>
      <c r="C19" s="89">
        <v>3</v>
      </c>
      <c r="D19" s="89">
        <v>9</v>
      </c>
      <c r="E19" s="89">
        <v>13</v>
      </c>
      <c r="F19" s="89">
        <v>8</v>
      </c>
      <c r="G19" s="89">
        <v>4</v>
      </c>
      <c r="H19" s="89">
        <v>10</v>
      </c>
      <c r="I19" s="89">
        <v>6</v>
      </c>
      <c r="J19" s="89">
        <v>3</v>
      </c>
      <c r="K19" s="89">
        <v>9</v>
      </c>
      <c r="L19" s="89">
        <v>6</v>
      </c>
      <c r="M19" s="89">
        <v>10</v>
      </c>
      <c r="N19" s="89">
        <v>0</v>
      </c>
      <c r="O19" s="89">
        <v>0</v>
      </c>
      <c r="P19" s="89">
        <f t="shared" si="2"/>
        <v>37</v>
      </c>
      <c r="Q19" s="89">
        <f t="shared" si="3"/>
        <v>45</v>
      </c>
      <c r="R19" s="89">
        <f t="shared" si="1"/>
        <v>82</v>
      </c>
      <c r="S19" s="279" t="s">
        <v>371</v>
      </c>
    </row>
    <row r="20" spans="1:19" ht="19.5" customHeight="1">
      <c r="A20" s="68" t="s">
        <v>20</v>
      </c>
      <c r="B20" s="89">
        <v>1</v>
      </c>
      <c r="C20" s="89">
        <v>5</v>
      </c>
      <c r="D20" s="89">
        <v>7</v>
      </c>
      <c r="E20" s="89">
        <v>12</v>
      </c>
      <c r="F20" s="89">
        <v>3</v>
      </c>
      <c r="G20" s="89">
        <v>6</v>
      </c>
      <c r="H20" s="89">
        <v>5</v>
      </c>
      <c r="I20" s="89">
        <v>6</v>
      </c>
      <c r="J20" s="89">
        <v>6</v>
      </c>
      <c r="K20" s="89">
        <v>23</v>
      </c>
      <c r="L20" s="89">
        <v>8</v>
      </c>
      <c r="M20" s="89">
        <v>8</v>
      </c>
      <c r="N20" s="89">
        <v>0</v>
      </c>
      <c r="O20" s="89">
        <v>0</v>
      </c>
      <c r="P20" s="89">
        <f t="shared" si="2"/>
        <v>30</v>
      </c>
      <c r="Q20" s="89">
        <f t="shared" si="3"/>
        <v>60</v>
      </c>
      <c r="R20" s="89">
        <f t="shared" si="1"/>
        <v>90</v>
      </c>
      <c r="S20" s="279" t="s">
        <v>372</v>
      </c>
    </row>
    <row r="21" spans="1:19" ht="19.5" customHeight="1">
      <c r="A21" s="68" t="s">
        <v>21</v>
      </c>
      <c r="B21" s="89">
        <v>0</v>
      </c>
      <c r="C21" s="89">
        <v>1</v>
      </c>
      <c r="D21" s="89">
        <v>16</v>
      </c>
      <c r="E21" s="89">
        <v>5</v>
      </c>
      <c r="F21" s="89">
        <v>4</v>
      </c>
      <c r="G21" s="89">
        <v>3</v>
      </c>
      <c r="H21" s="89">
        <v>0</v>
      </c>
      <c r="I21" s="89">
        <v>7</v>
      </c>
      <c r="J21" s="89">
        <v>0</v>
      </c>
      <c r="K21" s="89">
        <v>11</v>
      </c>
      <c r="L21" s="89">
        <v>3</v>
      </c>
      <c r="M21" s="89">
        <v>6</v>
      </c>
      <c r="N21" s="89">
        <v>0</v>
      </c>
      <c r="O21" s="89">
        <v>0</v>
      </c>
      <c r="P21" s="89">
        <f t="shared" si="2"/>
        <v>23</v>
      </c>
      <c r="Q21" s="89">
        <f t="shared" si="3"/>
        <v>33</v>
      </c>
      <c r="R21" s="89">
        <f t="shared" si="1"/>
        <v>56</v>
      </c>
      <c r="S21" s="278" t="s">
        <v>373</v>
      </c>
    </row>
    <row r="22" spans="1:19" ht="19.5" customHeight="1" thickBot="1">
      <c r="A22" s="95" t="s">
        <v>699</v>
      </c>
      <c r="B22" s="96">
        <v>7</v>
      </c>
      <c r="C22" s="96">
        <v>5</v>
      </c>
      <c r="D22" s="96">
        <v>15</v>
      </c>
      <c r="E22" s="96">
        <v>22</v>
      </c>
      <c r="F22" s="96">
        <v>3</v>
      </c>
      <c r="G22" s="96">
        <v>17</v>
      </c>
      <c r="H22" s="96">
        <v>3</v>
      </c>
      <c r="I22" s="96">
        <v>22</v>
      </c>
      <c r="J22" s="96">
        <v>2</v>
      </c>
      <c r="K22" s="96">
        <v>13</v>
      </c>
      <c r="L22" s="96">
        <v>6</v>
      </c>
      <c r="M22" s="96">
        <v>18</v>
      </c>
      <c r="N22" s="96">
        <v>0</v>
      </c>
      <c r="O22" s="96">
        <v>0</v>
      </c>
      <c r="P22" s="90">
        <f t="shared" si="2"/>
        <v>36</v>
      </c>
      <c r="Q22" s="90">
        <f t="shared" si="3"/>
        <v>97</v>
      </c>
      <c r="R22" s="96">
        <f t="shared" si="1"/>
        <v>133</v>
      </c>
      <c r="S22" s="276" t="s">
        <v>698</v>
      </c>
    </row>
    <row r="23" spans="1:19" ht="19.5" customHeight="1" thickBot="1" thickTop="1">
      <c r="A23" s="93" t="s">
        <v>8</v>
      </c>
      <c r="B23" s="94">
        <f>SUM(B8:B22)</f>
        <v>55</v>
      </c>
      <c r="C23" s="94">
        <f>SUM(C8:C22)</f>
        <v>55</v>
      </c>
      <c r="D23" s="94">
        <f>SUM(D8:D22)</f>
        <v>437</v>
      </c>
      <c r="E23" s="94">
        <f aca="true" t="shared" si="4" ref="E23:R23">SUM(E8:E22)</f>
        <v>346</v>
      </c>
      <c r="F23" s="94">
        <f t="shared" si="4"/>
        <v>116</v>
      </c>
      <c r="G23" s="94">
        <f t="shared" si="4"/>
        <v>140</v>
      </c>
      <c r="H23" s="94">
        <f t="shared" si="4"/>
        <v>134</v>
      </c>
      <c r="I23" s="94">
        <f t="shared" si="4"/>
        <v>198</v>
      </c>
      <c r="J23" s="94">
        <f t="shared" si="4"/>
        <v>98</v>
      </c>
      <c r="K23" s="94">
        <f t="shared" si="4"/>
        <v>316</v>
      </c>
      <c r="L23" s="94">
        <f t="shared" si="4"/>
        <v>238</v>
      </c>
      <c r="M23" s="94">
        <f t="shared" si="4"/>
        <v>383</v>
      </c>
      <c r="N23" s="94">
        <f>SUM(N8:N22)</f>
        <v>0</v>
      </c>
      <c r="O23" s="94">
        <f>SUM(O8:O22)</f>
        <v>0</v>
      </c>
      <c r="P23" s="85">
        <f t="shared" si="2"/>
        <v>1078</v>
      </c>
      <c r="Q23" s="85">
        <f t="shared" si="3"/>
        <v>1438</v>
      </c>
      <c r="R23" s="94">
        <f t="shared" si="4"/>
        <v>2516</v>
      </c>
      <c r="S23" s="277" t="s">
        <v>374</v>
      </c>
    </row>
    <row r="24" spans="1:3" ht="21" customHeight="1" thickTop="1">
      <c r="A24" s="520" t="s">
        <v>688</v>
      </c>
      <c r="B24" s="520"/>
      <c r="C24" s="520"/>
    </row>
    <row r="25" ht="24" customHeight="1"/>
    <row r="30" ht="12.75">
      <c r="D30" s="13"/>
    </row>
  </sheetData>
  <sheetProtection/>
  <mergeCells count="22">
    <mergeCell ref="A1:S1"/>
    <mergeCell ref="A2:S2"/>
    <mergeCell ref="J4:K4"/>
    <mergeCell ref="L4:M4"/>
    <mergeCell ref="N4:O4"/>
    <mergeCell ref="A3:R3"/>
    <mergeCell ref="S4:S7"/>
    <mergeCell ref="A4:A6"/>
    <mergeCell ref="H5:I5"/>
    <mergeCell ref="L5:M5"/>
    <mergeCell ref="A24:C24"/>
    <mergeCell ref="F4:G4"/>
    <mergeCell ref="P5:R5"/>
    <mergeCell ref="F5:G5"/>
    <mergeCell ref="N5:O5"/>
    <mergeCell ref="B5:C5"/>
    <mergeCell ref="B4:C4"/>
    <mergeCell ref="D4:E4"/>
    <mergeCell ref="J5:K5"/>
    <mergeCell ref="P4:R4"/>
    <mergeCell ref="D5:E5"/>
    <mergeCell ref="H4:I4"/>
  </mergeCells>
  <printOptions horizontalCentered="1"/>
  <pageMargins left="1" right="1" top="1.5" bottom="1" header="1.5" footer="1"/>
  <pageSetup horizontalDpi="600" verticalDpi="600" orientation="landscape" paperSize="9" scale="75" r:id="rId1"/>
  <headerFooter alignWithMargins="0">
    <oddFooter>&amp;C&amp;"Arial,Bold"&amp;12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24"/>
  <sheetViews>
    <sheetView rightToLeft="1" view="pageBreakPreview" zoomScale="75" zoomScaleSheetLayoutView="75" zoomScalePageLayoutView="0" workbookViewId="0" topLeftCell="A1">
      <selection activeCell="Q31" sqref="Q31"/>
    </sheetView>
  </sheetViews>
  <sheetFormatPr defaultColWidth="9.140625" defaultRowHeight="12.75"/>
  <cols>
    <col min="1" max="1" width="12.28125" style="0" customWidth="1"/>
    <col min="2" max="2" width="8.421875" style="0" customWidth="1"/>
    <col min="3" max="5" width="9.421875" style="0" customWidth="1"/>
    <col min="6" max="6" width="8.8515625" style="0" customWidth="1"/>
    <col min="7" max="7" width="7.57421875" style="0" customWidth="1"/>
    <col min="8" max="9" width="7.140625" style="0" customWidth="1"/>
    <col min="10" max="10" width="8.28125" style="0" customWidth="1"/>
    <col min="11" max="11" width="7.7109375" style="0" customWidth="1"/>
    <col min="12" max="12" width="8.421875" style="0" customWidth="1"/>
    <col min="13" max="13" width="8.140625" style="0" customWidth="1"/>
    <col min="14" max="16" width="9.421875" style="0" customWidth="1"/>
    <col min="17" max="17" width="16.140625" style="0" bestFit="1" customWidth="1"/>
  </cols>
  <sheetData>
    <row r="1" spans="1:17" ht="21" customHeight="1">
      <c r="A1" s="463" t="s">
        <v>263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spans="1:17" ht="24.75" customHeight="1">
      <c r="A2" s="527" t="s">
        <v>583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</row>
    <row r="3" spans="1:17" ht="24.75" customHeight="1" thickBot="1">
      <c r="A3" s="499" t="s">
        <v>317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305" t="s">
        <v>577</v>
      </c>
    </row>
    <row r="4" spans="1:17" s="13" customFormat="1" ht="19.5" customHeight="1" thickTop="1">
      <c r="A4" s="456" t="s">
        <v>1</v>
      </c>
      <c r="B4" s="456" t="s">
        <v>2</v>
      </c>
      <c r="C4" s="456"/>
      <c r="D4" s="456" t="s">
        <v>3</v>
      </c>
      <c r="E4" s="456"/>
      <c r="F4" s="456" t="s">
        <v>4</v>
      </c>
      <c r="G4" s="456"/>
      <c r="H4" s="456" t="s">
        <v>5</v>
      </c>
      <c r="I4" s="456"/>
      <c r="J4" s="456" t="s">
        <v>6</v>
      </c>
      <c r="K4" s="456"/>
      <c r="L4" s="456" t="s">
        <v>7</v>
      </c>
      <c r="M4" s="456"/>
      <c r="N4" s="456" t="s">
        <v>8</v>
      </c>
      <c r="O4" s="456"/>
      <c r="P4" s="456"/>
      <c r="Q4" s="518" t="s">
        <v>360</v>
      </c>
    </row>
    <row r="5" spans="1:17" s="13" customFormat="1" ht="19.5" customHeight="1">
      <c r="A5" s="457"/>
      <c r="B5" s="519" t="s">
        <v>405</v>
      </c>
      <c r="C5" s="519"/>
      <c r="D5" s="519" t="s">
        <v>406</v>
      </c>
      <c r="E5" s="519"/>
      <c r="F5" s="519" t="s">
        <v>407</v>
      </c>
      <c r="G5" s="519"/>
      <c r="H5" s="519" t="s">
        <v>408</v>
      </c>
      <c r="I5" s="519"/>
      <c r="J5" s="519" t="s">
        <v>409</v>
      </c>
      <c r="K5" s="519"/>
      <c r="L5" s="519" t="s">
        <v>410</v>
      </c>
      <c r="M5" s="519"/>
      <c r="N5" s="519" t="s">
        <v>374</v>
      </c>
      <c r="O5" s="519"/>
      <c r="P5" s="519"/>
      <c r="Q5" s="524"/>
    </row>
    <row r="6" spans="1:17" s="13" customFormat="1" ht="19.5" customHeight="1">
      <c r="A6" s="457"/>
      <c r="B6" s="92" t="s">
        <v>114</v>
      </c>
      <c r="C6" s="92" t="s">
        <v>637</v>
      </c>
      <c r="D6" s="92" t="s">
        <v>114</v>
      </c>
      <c r="E6" s="92" t="s">
        <v>637</v>
      </c>
      <c r="F6" s="92" t="s">
        <v>114</v>
      </c>
      <c r="G6" s="92" t="s">
        <v>637</v>
      </c>
      <c r="H6" s="92" t="s">
        <v>114</v>
      </c>
      <c r="I6" s="92" t="s">
        <v>637</v>
      </c>
      <c r="J6" s="92" t="s">
        <v>114</v>
      </c>
      <c r="K6" s="92" t="s">
        <v>637</v>
      </c>
      <c r="L6" s="92" t="s">
        <v>114</v>
      </c>
      <c r="M6" s="92" t="s">
        <v>637</v>
      </c>
      <c r="N6" s="92" t="s">
        <v>114</v>
      </c>
      <c r="O6" s="92" t="s">
        <v>637</v>
      </c>
      <c r="P6" s="63" t="s">
        <v>41</v>
      </c>
      <c r="Q6" s="524"/>
    </row>
    <row r="7" spans="1:17" s="13" customFormat="1" ht="19.5" customHeight="1" thickBot="1">
      <c r="A7" s="457"/>
      <c r="B7" s="281" t="s">
        <v>392</v>
      </c>
      <c r="C7" s="281" t="s">
        <v>393</v>
      </c>
      <c r="D7" s="281" t="s">
        <v>392</v>
      </c>
      <c r="E7" s="281" t="s">
        <v>393</v>
      </c>
      <c r="F7" s="281" t="s">
        <v>392</v>
      </c>
      <c r="G7" s="281" t="s">
        <v>393</v>
      </c>
      <c r="H7" s="281" t="s">
        <v>392</v>
      </c>
      <c r="I7" s="281" t="s">
        <v>393</v>
      </c>
      <c r="J7" s="281" t="s">
        <v>392</v>
      </c>
      <c r="K7" s="281" t="s">
        <v>393</v>
      </c>
      <c r="L7" s="281" t="s">
        <v>392</v>
      </c>
      <c r="M7" s="281" t="s">
        <v>393</v>
      </c>
      <c r="N7" s="281" t="s">
        <v>392</v>
      </c>
      <c r="O7" s="281" t="s">
        <v>393</v>
      </c>
      <c r="P7" s="281" t="s">
        <v>394</v>
      </c>
      <c r="Q7" s="525"/>
    </row>
    <row r="8" spans="1:17" ht="19.5" customHeight="1" thickBot="1" thickTop="1">
      <c r="A8" s="67" t="s">
        <v>686</v>
      </c>
      <c r="B8" s="87">
        <v>17</v>
      </c>
      <c r="C8" s="87">
        <v>22</v>
      </c>
      <c r="D8" s="87">
        <v>1</v>
      </c>
      <c r="E8" s="87">
        <v>8</v>
      </c>
      <c r="F8" s="87">
        <v>1</v>
      </c>
      <c r="G8" s="87">
        <v>6</v>
      </c>
      <c r="H8" s="87">
        <v>0</v>
      </c>
      <c r="I8" s="87">
        <v>1</v>
      </c>
      <c r="J8" s="87">
        <v>7</v>
      </c>
      <c r="K8" s="87">
        <v>7</v>
      </c>
      <c r="L8" s="87">
        <v>1</v>
      </c>
      <c r="M8" s="87">
        <v>0</v>
      </c>
      <c r="N8" s="87">
        <f>SUM(L8,J8,H8,F8,D8,B8)</f>
        <v>27</v>
      </c>
      <c r="O8" s="87">
        <f>SUM(M8,K8,I8,G8,E8,C8)</f>
        <v>44</v>
      </c>
      <c r="P8" s="87">
        <f>SUM(N8:O8)</f>
        <v>71</v>
      </c>
      <c r="Q8" s="275" t="s">
        <v>361</v>
      </c>
    </row>
    <row r="9" spans="1:17" ht="19.5" customHeight="1" thickTop="1">
      <c r="A9" s="68" t="s">
        <v>311</v>
      </c>
      <c r="B9" s="89">
        <v>1</v>
      </c>
      <c r="C9" s="89">
        <v>0</v>
      </c>
      <c r="D9" s="89">
        <v>0</v>
      </c>
      <c r="E9" s="89">
        <v>0</v>
      </c>
      <c r="F9" s="89">
        <v>2</v>
      </c>
      <c r="G9" s="89">
        <v>2</v>
      </c>
      <c r="H9" s="89">
        <v>2</v>
      </c>
      <c r="I9" s="89">
        <v>4</v>
      </c>
      <c r="J9" s="89">
        <v>6</v>
      </c>
      <c r="K9" s="89">
        <v>3</v>
      </c>
      <c r="L9" s="89">
        <v>0</v>
      </c>
      <c r="M9" s="89">
        <v>0</v>
      </c>
      <c r="N9" s="89">
        <f aca="true" t="shared" si="0" ref="N9:N22">SUM(L9,J9,H9,F9,D9,B9)</f>
        <v>11</v>
      </c>
      <c r="O9" s="89">
        <f aca="true" t="shared" si="1" ref="O9:O22">SUM(M9,K9,I9,G9,E9,C9)</f>
        <v>9</v>
      </c>
      <c r="P9" s="89">
        <f aca="true" t="shared" si="2" ref="P9:P22">SUM(N9:O9)</f>
        <v>20</v>
      </c>
      <c r="Q9" s="275" t="s">
        <v>701</v>
      </c>
    </row>
    <row r="10" spans="1:17" ht="19.5" customHeight="1">
      <c r="A10" s="68" t="s">
        <v>24</v>
      </c>
      <c r="B10" s="89">
        <v>11</v>
      </c>
      <c r="C10" s="89">
        <v>14</v>
      </c>
      <c r="D10" s="89">
        <v>1</v>
      </c>
      <c r="E10" s="89">
        <v>6</v>
      </c>
      <c r="F10" s="89">
        <v>1</v>
      </c>
      <c r="G10" s="89">
        <v>8</v>
      </c>
      <c r="H10" s="89">
        <v>3</v>
      </c>
      <c r="I10" s="89">
        <v>5</v>
      </c>
      <c r="J10" s="89">
        <v>4</v>
      </c>
      <c r="K10" s="89">
        <v>10</v>
      </c>
      <c r="L10" s="89">
        <v>0</v>
      </c>
      <c r="M10" s="89">
        <v>0</v>
      </c>
      <c r="N10" s="89">
        <f t="shared" si="0"/>
        <v>20</v>
      </c>
      <c r="O10" s="89">
        <f t="shared" si="1"/>
        <v>43</v>
      </c>
      <c r="P10" s="89">
        <f t="shared" si="2"/>
        <v>63</v>
      </c>
      <c r="Q10" s="279" t="s">
        <v>362</v>
      </c>
    </row>
    <row r="11" spans="1:17" ht="19.5" customHeight="1">
      <c r="A11" s="68" t="s">
        <v>12</v>
      </c>
      <c r="B11" s="89">
        <v>6</v>
      </c>
      <c r="C11" s="89">
        <v>4</v>
      </c>
      <c r="D11" s="89">
        <v>1</v>
      </c>
      <c r="E11" s="89">
        <v>1</v>
      </c>
      <c r="F11" s="89">
        <v>3</v>
      </c>
      <c r="G11" s="89">
        <v>0</v>
      </c>
      <c r="H11" s="89">
        <v>6</v>
      </c>
      <c r="I11" s="89">
        <v>5</v>
      </c>
      <c r="J11" s="89">
        <v>8</v>
      </c>
      <c r="K11" s="89">
        <v>14</v>
      </c>
      <c r="L11" s="89">
        <v>0</v>
      </c>
      <c r="M11" s="89">
        <v>0</v>
      </c>
      <c r="N11" s="89">
        <f t="shared" si="0"/>
        <v>24</v>
      </c>
      <c r="O11" s="89">
        <f t="shared" si="1"/>
        <v>24</v>
      </c>
      <c r="P11" s="89">
        <f t="shared" si="2"/>
        <v>48</v>
      </c>
      <c r="Q11" s="279" t="s">
        <v>363</v>
      </c>
    </row>
    <row r="12" spans="1:17" ht="19.5" customHeight="1">
      <c r="A12" s="68" t="s">
        <v>25</v>
      </c>
      <c r="B12" s="89">
        <v>259</v>
      </c>
      <c r="C12" s="89">
        <v>160</v>
      </c>
      <c r="D12" s="89">
        <v>56</v>
      </c>
      <c r="E12" s="89">
        <v>51</v>
      </c>
      <c r="F12" s="89">
        <v>60</v>
      </c>
      <c r="G12" s="89">
        <v>81</v>
      </c>
      <c r="H12" s="89">
        <v>46</v>
      </c>
      <c r="I12" s="89">
        <v>156</v>
      </c>
      <c r="J12" s="89">
        <v>97</v>
      </c>
      <c r="K12" s="89">
        <v>210</v>
      </c>
      <c r="L12" s="89">
        <v>43</v>
      </c>
      <c r="M12" s="89">
        <v>30</v>
      </c>
      <c r="N12" s="89">
        <f t="shared" si="0"/>
        <v>561</v>
      </c>
      <c r="O12" s="89">
        <f t="shared" si="1"/>
        <v>688</v>
      </c>
      <c r="P12" s="89">
        <f t="shared" si="2"/>
        <v>1249</v>
      </c>
      <c r="Q12" s="279" t="s">
        <v>364</v>
      </c>
    </row>
    <row r="13" spans="1:17" ht="19.5" customHeight="1">
      <c r="A13" s="68" t="s">
        <v>685</v>
      </c>
      <c r="B13" s="89" t="s">
        <v>303</v>
      </c>
      <c r="C13" s="89" t="s">
        <v>303</v>
      </c>
      <c r="D13" s="89" t="s">
        <v>303</v>
      </c>
      <c r="E13" s="89" t="s">
        <v>303</v>
      </c>
      <c r="F13" s="89" t="s">
        <v>303</v>
      </c>
      <c r="G13" s="89" t="s">
        <v>303</v>
      </c>
      <c r="H13" s="89" t="s">
        <v>303</v>
      </c>
      <c r="I13" s="89" t="s">
        <v>303</v>
      </c>
      <c r="J13" s="89" t="s">
        <v>303</v>
      </c>
      <c r="K13" s="89" t="s">
        <v>303</v>
      </c>
      <c r="L13" s="89" t="s">
        <v>303</v>
      </c>
      <c r="M13" s="89" t="s">
        <v>303</v>
      </c>
      <c r="N13" s="89" t="s">
        <v>303</v>
      </c>
      <c r="O13" s="89" t="s">
        <v>303</v>
      </c>
      <c r="P13" s="89" t="s">
        <v>303</v>
      </c>
      <c r="Q13" s="279" t="s">
        <v>365</v>
      </c>
    </row>
    <row r="14" spans="1:17" ht="19.5" customHeight="1">
      <c r="A14" s="68" t="s">
        <v>14</v>
      </c>
      <c r="B14" s="89">
        <v>22</v>
      </c>
      <c r="C14" s="89">
        <v>16</v>
      </c>
      <c r="D14" s="89">
        <v>12</v>
      </c>
      <c r="E14" s="89">
        <v>19</v>
      </c>
      <c r="F14" s="89">
        <v>11</v>
      </c>
      <c r="G14" s="89">
        <v>20</v>
      </c>
      <c r="H14" s="89">
        <v>6</v>
      </c>
      <c r="I14" s="89">
        <v>17</v>
      </c>
      <c r="J14" s="89">
        <v>17</v>
      </c>
      <c r="K14" s="89">
        <v>18</v>
      </c>
      <c r="L14" s="89">
        <v>1</v>
      </c>
      <c r="M14" s="89">
        <v>2</v>
      </c>
      <c r="N14" s="89">
        <f t="shared" si="0"/>
        <v>69</v>
      </c>
      <c r="O14" s="89">
        <f t="shared" si="1"/>
        <v>92</v>
      </c>
      <c r="P14" s="89">
        <f t="shared" si="2"/>
        <v>161</v>
      </c>
      <c r="Q14" s="279" t="s">
        <v>366</v>
      </c>
    </row>
    <row r="15" spans="1:17" ht="19.5" customHeight="1">
      <c r="A15" s="68" t="s">
        <v>15</v>
      </c>
      <c r="B15" s="89">
        <v>96</v>
      </c>
      <c r="C15" s="89">
        <v>32</v>
      </c>
      <c r="D15" s="89">
        <v>0</v>
      </c>
      <c r="E15" s="89">
        <v>7</v>
      </c>
      <c r="F15" s="89">
        <v>5</v>
      </c>
      <c r="G15" s="89">
        <v>8</v>
      </c>
      <c r="H15" s="89">
        <v>5</v>
      </c>
      <c r="I15" s="89">
        <v>11</v>
      </c>
      <c r="J15" s="89">
        <v>30</v>
      </c>
      <c r="K15" s="89">
        <v>21</v>
      </c>
      <c r="L15" s="89">
        <v>0</v>
      </c>
      <c r="M15" s="89">
        <v>0</v>
      </c>
      <c r="N15" s="89">
        <f t="shared" si="0"/>
        <v>136</v>
      </c>
      <c r="O15" s="89">
        <f t="shared" si="1"/>
        <v>79</v>
      </c>
      <c r="P15" s="89">
        <f t="shared" si="2"/>
        <v>215</v>
      </c>
      <c r="Q15" s="279" t="s">
        <v>367</v>
      </c>
    </row>
    <row r="16" spans="1:17" ht="19.5" customHeight="1">
      <c r="A16" s="68" t="s">
        <v>16</v>
      </c>
      <c r="B16" s="89">
        <v>13</v>
      </c>
      <c r="C16" s="89">
        <v>14</v>
      </c>
      <c r="D16" s="89">
        <v>13</v>
      </c>
      <c r="E16" s="89">
        <v>10</v>
      </c>
      <c r="F16" s="89">
        <v>25</v>
      </c>
      <c r="G16" s="89">
        <v>19</v>
      </c>
      <c r="H16" s="89">
        <v>7</v>
      </c>
      <c r="I16" s="89">
        <v>16</v>
      </c>
      <c r="J16" s="89">
        <v>16</v>
      </c>
      <c r="K16" s="89">
        <v>18</v>
      </c>
      <c r="L16" s="89">
        <v>1</v>
      </c>
      <c r="M16" s="89">
        <v>1</v>
      </c>
      <c r="N16" s="89">
        <f t="shared" si="0"/>
        <v>75</v>
      </c>
      <c r="O16" s="89">
        <f t="shared" si="1"/>
        <v>78</v>
      </c>
      <c r="P16" s="89">
        <f t="shared" si="2"/>
        <v>153</v>
      </c>
      <c r="Q16" s="279" t="s">
        <v>368</v>
      </c>
    </row>
    <row r="17" spans="1:17" ht="19.5" customHeight="1">
      <c r="A17" s="91" t="s">
        <v>17</v>
      </c>
      <c r="B17" s="89">
        <v>20</v>
      </c>
      <c r="C17" s="89">
        <v>22</v>
      </c>
      <c r="D17" s="89">
        <v>10</v>
      </c>
      <c r="E17" s="89">
        <v>2</v>
      </c>
      <c r="F17" s="89">
        <v>9</v>
      </c>
      <c r="G17" s="89">
        <v>6</v>
      </c>
      <c r="H17" s="89">
        <v>19</v>
      </c>
      <c r="I17" s="89">
        <v>30</v>
      </c>
      <c r="J17" s="89">
        <v>14</v>
      </c>
      <c r="K17" s="89">
        <v>32</v>
      </c>
      <c r="L17" s="89">
        <v>10</v>
      </c>
      <c r="M17" s="89">
        <v>9</v>
      </c>
      <c r="N17" s="89">
        <f t="shared" si="0"/>
        <v>82</v>
      </c>
      <c r="O17" s="89">
        <f t="shared" si="1"/>
        <v>101</v>
      </c>
      <c r="P17" s="89">
        <f t="shared" si="2"/>
        <v>183</v>
      </c>
      <c r="Q17" s="279" t="s">
        <v>369</v>
      </c>
    </row>
    <row r="18" spans="1:17" ht="19.5" customHeight="1">
      <c r="A18" s="68" t="s">
        <v>18</v>
      </c>
      <c r="B18" s="89">
        <v>14</v>
      </c>
      <c r="C18" s="89">
        <v>15</v>
      </c>
      <c r="D18" s="89">
        <v>3</v>
      </c>
      <c r="E18" s="89">
        <v>8</v>
      </c>
      <c r="F18" s="89">
        <v>3</v>
      </c>
      <c r="G18" s="89">
        <v>8</v>
      </c>
      <c r="H18" s="89">
        <v>1</v>
      </c>
      <c r="I18" s="89">
        <v>19</v>
      </c>
      <c r="J18" s="89">
        <v>9</v>
      </c>
      <c r="K18" s="89">
        <v>11</v>
      </c>
      <c r="L18" s="89">
        <v>0</v>
      </c>
      <c r="M18" s="89">
        <v>0</v>
      </c>
      <c r="N18" s="89">
        <f t="shared" si="0"/>
        <v>30</v>
      </c>
      <c r="O18" s="89">
        <f t="shared" si="1"/>
        <v>61</v>
      </c>
      <c r="P18" s="89">
        <f t="shared" si="2"/>
        <v>91</v>
      </c>
      <c r="Q18" s="279" t="s">
        <v>370</v>
      </c>
    </row>
    <row r="19" spans="1:17" ht="19.5" customHeight="1">
      <c r="A19" s="68" t="s">
        <v>19</v>
      </c>
      <c r="B19" s="89">
        <v>9</v>
      </c>
      <c r="C19" s="89">
        <v>13</v>
      </c>
      <c r="D19" s="89">
        <v>8</v>
      </c>
      <c r="E19" s="89">
        <v>4</v>
      </c>
      <c r="F19" s="89">
        <v>10</v>
      </c>
      <c r="G19" s="89">
        <v>6</v>
      </c>
      <c r="H19" s="89">
        <v>3</v>
      </c>
      <c r="I19" s="89">
        <v>9</v>
      </c>
      <c r="J19" s="89">
        <v>6</v>
      </c>
      <c r="K19" s="89">
        <v>10</v>
      </c>
      <c r="L19" s="89">
        <v>1</v>
      </c>
      <c r="M19" s="89">
        <v>3</v>
      </c>
      <c r="N19" s="89">
        <f t="shared" si="0"/>
        <v>37</v>
      </c>
      <c r="O19" s="89">
        <f t="shared" si="1"/>
        <v>45</v>
      </c>
      <c r="P19" s="89">
        <f t="shared" si="2"/>
        <v>82</v>
      </c>
      <c r="Q19" s="279" t="s">
        <v>371</v>
      </c>
    </row>
    <row r="20" spans="1:17" ht="19.5" customHeight="1">
      <c r="A20" s="68" t="s">
        <v>20</v>
      </c>
      <c r="B20" s="89">
        <v>8</v>
      </c>
      <c r="C20" s="89">
        <v>14</v>
      </c>
      <c r="D20" s="89">
        <v>3</v>
      </c>
      <c r="E20" s="89">
        <v>6</v>
      </c>
      <c r="F20" s="89">
        <v>5</v>
      </c>
      <c r="G20" s="89">
        <v>6</v>
      </c>
      <c r="H20" s="89">
        <v>6</v>
      </c>
      <c r="I20" s="89">
        <v>25</v>
      </c>
      <c r="J20" s="89">
        <v>8</v>
      </c>
      <c r="K20" s="89">
        <v>11</v>
      </c>
      <c r="L20" s="89">
        <v>1</v>
      </c>
      <c r="M20" s="89">
        <v>5</v>
      </c>
      <c r="N20" s="89">
        <f t="shared" si="0"/>
        <v>31</v>
      </c>
      <c r="O20" s="89">
        <f t="shared" si="1"/>
        <v>67</v>
      </c>
      <c r="P20" s="89">
        <f t="shared" si="2"/>
        <v>98</v>
      </c>
      <c r="Q20" s="279" t="s">
        <v>372</v>
      </c>
    </row>
    <row r="21" spans="1:17" ht="19.5" customHeight="1">
      <c r="A21" s="68" t="s">
        <v>21</v>
      </c>
      <c r="B21" s="89">
        <v>16</v>
      </c>
      <c r="C21" s="89">
        <v>5</v>
      </c>
      <c r="D21" s="89">
        <v>4</v>
      </c>
      <c r="E21" s="89">
        <v>3</v>
      </c>
      <c r="F21" s="89">
        <v>0</v>
      </c>
      <c r="G21" s="89">
        <v>7</v>
      </c>
      <c r="H21" s="89">
        <v>0</v>
      </c>
      <c r="I21" s="89">
        <v>11</v>
      </c>
      <c r="J21" s="89">
        <v>3</v>
      </c>
      <c r="K21" s="89">
        <v>6</v>
      </c>
      <c r="L21" s="89">
        <v>0</v>
      </c>
      <c r="M21" s="89">
        <v>1</v>
      </c>
      <c r="N21" s="89">
        <f t="shared" si="0"/>
        <v>23</v>
      </c>
      <c r="O21" s="89">
        <f t="shared" si="1"/>
        <v>33</v>
      </c>
      <c r="P21" s="89">
        <f t="shared" si="2"/>
        <v>56</v>
      </c>
      <c r="Q21" s="278" t="s">
        <v>373</v>
      </c>
    </row>
    <row r="22" spans="1:17" ht="19.5" customHeight="1" thickBot="1">
      <c r="A22" s="95" t="s">
        <v>699</v>
      </c>
      <c r="B22" s="96">
        <v>15</v>
      </c>
      <c r="C22" s="96">
        <v>22</v>
      </c>
      <c r="D22" s="96">
        <v>5</v>
      </c>
      <c r="E22" s="96">
        <v>17</v>
      </c>
      <c r="F22" s="96">
        <v>3</v>
      </c>
      <c r="G22" s="96">
        <v>22</v>
      </c>
      <c r="H22" s="96">
        <v>2</v>
      </c>
      <c r="I22" s="96">
        <v>13</v>
      </c>
      <c r="J22" s="96">
        <v>6</v>
      </c>
      <c r="K22" s="96">
        <v>18</v>
      </c>
      <c r="L22" s="96">
        <v>7</v>
      </c>
      <c r="M22" s="96">
        <v>5</v>
      </c>
      <c r="N22" s="96">
        <f t="shared" si="0"/>
        <v>38</v>
      </c>
      <c r="O22" s="96">
        <f t="shared" si="1"/>
        <v>97</v>
      </c>
      <c r="P22" s="96">
        <f t="shared" si="2"/>
        <v>135</v>
      </c>
      <c r="Q22" s="276" t="s">
        <v>698</v>
      </c>
    </row>
    <row r="23" spans="1:17" ht="19.5" customHeight="1" thickBot="1" thickTop="1">
      <c r="A23" s="93" t="s">
        <v>8</v>
      </c>
      <c r="B23" s="94">
        <f>SUM(B8:B22)</f>
        <v>507</v>
      </c>
      <c r="C23" s="94">
        <f aca="true" t="shared" si="3" ref="C23:P23">SUM(C8:C22)</f>
        <v>353</v>
      </c>
      <c r="D23" s="94">
        <f t="shared" si="3"/>
        <v>117</v>
      </c>
      <c r="E23" s="94">
        <f t="shared" si="3"/>
        <v>142</v>
      </c>
      <c r="F23" s="94">
        <f t="shared" si="3"/>
        <v>138</v>
      </c>
      <c r="G23" s="94">
        <f t="shared" si="3"/>
        <v>199</v>
      </c>
      <c r="H23" s="94">
        <f t="shared" si="3"/>
        <v>106</v>
      </c>
      <c r="I23" s="94">
        <f t="shared" si="3"/>
        <v>322</v>
      </c>
      <c r="J23" s="94">
        <f t="shared" si="3"/>
        <v>231</v>
      </c>
      <c r="K23" s="94">
        <f t="shared" si="3"/>
        <v>389</v>
      </c>
      <c r="L23" s="94">
        <f t="shared" si="3"/>
        <v>65</v>
      </c>
      <c r="M23" s="94">
        <f t="shared" si="3"/>
        <v>56</v>
      </c>
      <c r="N23" s="94">
        <f t="shared" si="3"/>
        <v>1164</v>
      </c>
      <c r="O23" s="94">
        <f t="shared" si="3"/>
        <v>1461</v>
      </c>
      <c r="P23" s="94">
        <f t="shared" si="3"/>
        <v>2625</v>
      </c>
      <c r="Q23" s="277" t="s">
        <v>374</v>
      </c>
    </row>
    <row r="24" spans="1:3" ht="26.25" customHeight="1" thickTop="1">
      <c r="A24" s="501" t="s">
        <v>689</v>
      </c>
      <c r="B24" s="501"/>
      <c r="C24" s="501"/>
    </row>
    <row r="25" ht="12.75" hidden="1"/>
  </sheetData>
  <sheetProtection/>
  <mergeCells count="20">
    <mergeCell ref="L5:M5"/>
    <mergeCell ref="N5:P5"/>
    <mergeCell ref="A3:P3"/>
    <mergeCell ref="B4:C4"/>
    <mergeCell ref="D4:E4"/>
    <mergeCell ref="F4:G4"/>
    <mergeCell ref="H4:I4"/>
    <mergeCell ref="J4:K4"/>
    <mergeCell ref="L4:M4"/>
    <mergeCell ref="N4:P4"/>
    <mergeCell ref="A24:C24"/>
    <mergeCell ref="A1:Q1"/>
    <mergeCell ref="A2:Q2"/>
    <mergeCell ref="A4:A7"/>
    <mergeCell ref="Q4:Q7"/>
    <mergeCell ref="B5:C5"/>
    <mergeCell ref="D5:E5"/>
    <mergeCell ref="F5:G5"/>
    <mergeCell ref="H5:I5"/>
    <mergeCell ref="J5:K5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&amp;C&amp;"Arial,Bold"&amp;12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25"/>
  <sheetViews>
    <sheetView rightToLeft="1" view="pageBreakPreview" zoomScale="75" zoomScaleSheetLayoutView="75" zoomScalePageLayoutView="0" workbookViewId="0" topLeftCell="A1">
      <selection activeCell="O9" sqref="O9"/>
    </sheetView>
  </sheetViews>
  <sheetFormatPr defaultColWidth="9.140625" defaultRowHeight="12.75"/>
  <cols>
    <col min="1" max="1" width="12.8515625" style="0" customWidth="1"/>
    <col min="2" max="2" width="8.57421875" style="0" customWidth="1"/>
    <col min="3" max="3" width="10.57421875" style="0" customWidth="1"/>
    <col min="4" max="4" width="9.28125" style="0" customWidth="1"/>
    <col min="5" max="5" width="10.140625" style="0" customWidth="1"/>
    <col min="6" max="6" width="10.8515625" style="0" customWidth="1"/>
    <col min="7" max="7" width="10.28125" style="0" customWidth="1"/>
    <col min="8" max="8" width="9.7109375" style="0" customWidth="1"/>
    <col min="9" max="9" width="10.7109375" style="0" customWidth="1"/>
    <col min="10" max="10" width="9.00390625" style="0" customWidth="1"/>
    <col min="11" max="11" width="9.140625" style="0" customWidth="1"/>
    <col min="12" max="12" width="9.57421875" style="0" customWidth="1"/>
    <col min="13" max="13" width="10.00390625" style="0" customWidth="1"/>
    <col min="14" max="14" width="9.421875" style="0" customWidth="1"/>
    <col min="15" max="15" width="16.140625" style="0" bestFit="1" customWidth="1"/>
  </cols>
  <sheetData>
    <row r="1" spans="1:15" s="1" customFormat="1" ht="29.25" customHeight="1">
      <c r="A1" s="470" t="s">
        <v>264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40.5" customHeight="1">
      <c r="A2" s="528" t="s">
        <v>584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15" ht="26.25" customHeight="1" thickBot="1">
      <c r="A3" s="481" t="s">
        <v>318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305" t="s">
        <v>578</v>
      </c>
    </row>
    <row r="4" spans="1:15" ht="19.5" customHeight="1" thickTop="1">
      <c r="A4" s="530" t="s">
        <v>61</v>
      </c>
      <c r="B4" s="530" t="s">
        <v>65</v>
      </c>
      <c r="C4" s="529" t="s">
        <v>44</v>
      </c>
      <c r="D4" s="529"/>
      <c r="E4" s="529"/>
      <c r="F4" s="529" t="s">
        <v>45</v>
      </c>
      <c r="G4" s="529"/>
      <c r="H4" s="529"/>
      <c r="I4" s="529" t="s">
        <v>46</v>
      </c>
      <c r="J4" s="529"/>
      <c r="K4" s="529"/>
      <c r="L4" s="529" t="s">
        <v>66</v>
      </c>
      <c r="M4" s="529"/>
      <c r="N4" s="529"/>
      <c r="O4" s="518" t="s">
        <v>360</v>
      </c>
    </row>
    <row r="5" spans="1:15" ht="19.5" customHeight="1">
      <c r="A5" s="531"/>
      <c r="B5" s="531"/>
      <c r="C5" s="476" t="s">
        <v>387</v>
      </c>
      <c r="D5" s="476"/>
      <c r="E5" s="476"/>
      <c r="F5" s="476" t="s">
        <v>412</v>
      </c>
      <c r="G5" s="476"/>
      <c r="H5" s="476"/>
      <c r="I5" s="476" t="s">
        <v>389</v>
      </c>
      <c r="J5" s="476"/>
      <c r="K5" s="476"/>
      <c r="L5" s="476" t="s">
        <v>390</v>
      </c>
      <c r="M5" s="476"/>
      <c r="N5" s="476"/>
      <c r="O5" s="524"/>
    </row>
    <row r="6" spans="1:15" ht="19.5" customHeight="1">
      <c r="A6" s="532"/>
      <c r="B6" s="532"/>
      <c r="C6" s="92" t="s">
        <v>114</v>
      </c>
      <c r="D6" s="92" t="s">
        <v>637</v>
      </c>
      <c r="E6" s="97" t="s">
        <v>41</v>
      </c>
      <c r="F6" s="92" t="s">
        <v>114</v>
      </c>
      <c r="G6" s="92" t="s">
        <v>637</v>
      </c>
      <c r="H6" s="97" t="s">
        <v>41</v>
      </c>
      <c r="I6" s="92" t="s">
        <v>114</v>
      </c>
      <c r="J6" s="92" t="s">
        <v>637</v>
      </c>
      <c r="K6" s="97" t="s">
        <v>41</v>
      </c>
      <c r="L6" s="92" t="s">
        <v>114</v>
      </c>
      <c r="M6" s="92" t="s">
        <v>637</v>
      </c>
      <c r="N6" s="97" t="s">
        <v>41</v>
      </c>
      <c r="O6" s="524"/>
    </row>
    <row r="7" spans="1:15" ht="19.5" customHeight="1" thickBot="1">
      <c r="A7" s="100"/>
      <c r="B7" s="283" t="s">
        <v>413</v>
      </c>
      <c r="C7" s="284" t="s">
        <v>392</v>
      </c>
      <c r="D7" s="284" t="s">
        <v>393</v>
      </c>
      <c r="E7" s="284" t="s">
        <v>394</v>
      </c>
      <c r="F7" s="284" t="s">
        <v>392</v>
      </c>
      <c r="G7" s="284" t="s">
        <v>393</v>
      </c>
      <c r="H7" s="284" t="s">
        <v>394</v>
      </c>
      <c r="I7" s="284" t="s">
        <v>392</v>
      </c>
      <c r="J7" s="284" t="s">
        <v>393</v>
      </c>
      <c r="K7" s="284" t="s">
        <v>394</v>
      </c>
      <c r="L7" s="284" t="s">
        <v>392</v>
      </c>
      <c r="M7" s="284" t="s">
        <v>393</v>
      </c>
      <c r="N7" s="284" t="s">
        <v>394</v>
      </c>
      <c r="O7" s="525"/>
    </row>
    <row r="8" spans="1:15" ht="19.5" customHeight="1" thickBot="1" thickTop="1">
      <c r="A8" s="88" t="s">
        <v>686</v>
      </c>
      <c r="B8" s="103">
        <v>2</v>
      </c>
      <c r="C8" s="103">
        <v>41</v>
      </c>
      <c r="D8" s="103">
        <v>30</v>
      </c>
      <c r="E8" s="103">
        <f>SUM(C8:D8)</f>
        <v>71</v>
      </c>
      <c r="F8" s="103">
        <v>41</v>
      </c>
      <c r="G8" s="103">
        <v>30</v>
      </c>
      <c r="H8" s="103">
        <f>SUM(F8:G8)</f>
        <v>71</v>
      </c>
      <c r="I8" s="103">
        <v>0</v>
      </c>
      <c r="J8" s="103">
        <v>0</v>
      </c>
      <c r="K8" s="103">
        <f>SUM(I8:J8)</f>
        <v>0</v>
      </c>
      <c r="L8" s="103">
        <v>11</v>
      </c>
      <c r="M8" s="103">
        <v>22</v>
      </c>
      <c r="N8" s="103">
        <f>SUM(L8:M8)</f>
        <v>33</v>
      </c>
      <c r="O8" s="275" t="s">
        <v>361</v>
      </c>
    </row>
    <row r="9" spans="1:15" ht="19.5" customHeight="1" thickTop="1">
      <c r="A9" s="98" t="s">
        <v>311</v>
      </c>
      <c r="B9" s="72">
        <v>1</v>
      </c>
      <c r="C9" s="72">
        <v>8</v>
      </c>
      <c r="D9" s="72">
        <v>0</v>
      </c>
      <c r="E9" s="72">
        <f aca="true" t="shared" si="0" ref="E9:E21">SUM(C9:D9)</f>
        <v>8</v>
      </c>
      <c r="F9" s="72">
        <v>8</v>
      </c>
      <c r="G9" s="72">
        <v>0</v>
      </c>
      <c r="H9" s="72">
        <f aca="true" t="shared" si="1" ref="H9:H21">SUM(F9:G9)</f>
        <v>8</v>
      </c>
      <c r="I9" s="72">
        <v>0</v>
      </c>
      <c r="J9" s="72">
        <v>0</v>
      </c>
      <c r="K9" s="72">
        <f aca="true" t="shared" si="2" ref="K9:K21">SUM(I9:J9)</f>
        <v>0</v>
      </c>
      <c r="L9" s="72">
        <v>11</v>
      </c>
      <c r="M9" s="72">
        <v>9</v>
      </c>
      <c r="N9" s="72">
        <f aca="true" t="shared" si="3" ref="N9:N21">SUM(L9:M9)</f>
        <v>20</v>
      </c>
      <c r="O9" s="275" t="s">
        <v>701</v>
      </c>
    </row>
    <row r="10" spans="1:15" ht="19.5" customHeight="1">
      <c r="A10" s="98" t="s">
        <v>24</v>
      </c>
      <c r="B10" s="72">
        <v>1</v>
      </c>
      <c r="C10" s="72">
        <v>18</v>
      </c>
      <c r="D10" s="72">
        <v>0</v>
      </c>
      <c r="E10" s="72">
        <f t="shared" si="0"/>
        <v>18</v>
      </c>
      <c r="F10" s="72">
        <v>17</v>
      </c>
      <c r="G10" s="72">
        <v>0</v>
      </c>
      <c r="H10" s="72">
        <f t="shared" si="1"/>
        <v>17</v>
      </c>
      <c r="I10" s="72">
        <v>11</v>
      </c>
      <c r="J10" s="72">
        <v>0</v>
      </c>
      <c r="K10" s="72">
        <f t="shared" si="2"/>
        <v>11</v>
      </c>
      <c r="L10" s="72">
        <v>4</v>
      </c>
      <c r="M10" s="72">
        <v>8</v>
      </c>
      <c r="N10" s="72">
        <f t="shared" si="3"/>
        <v>12</v>
      </c>
      <c r="O10" s="279" t="s">
        <v>362</v>
      </c>
    </row>
    <row r="11" spans="1:15" ht="19.5" customHeight="1">
      <c r="A11" s="98" t="s">
        <v>35</v>
      </c>
      <c r="B11" s="72">
        <v>1</v>
      </c>
      <c r="C11" s="72">
        <v>11</v>
      </c>
      <c r="D11" s="72">
        <v>0</v>
      </c>
      <c r="E11" s="72">
        <f t="shared" si="0"/>
        <v>11</v>
      </c>
      <c r="F11" s="72">
        <v>7</v>
      </c>
      <c r="G11" s="72">
        <v>0</v>
      </c>
      <c r="H11" s="72">
        <f t="shared" si="1"/>
        <v>7</v>
      </c>
      <c r="I11" s="72">
        <v>3</v>
      </c>
      <c r="J11" s="72">
        <v>0</v>
      </c>
      <c r="K11" s="72">
        <f t="shared" si="2"/>
        <v>3</v>
      </c>
      <c r="L11" s="72">
        <v>20</v>
      </c>
      <c r="M11" s="72">
        <v>7</v>
      </c>
      <c r="N11" s="72">
        <f t="shared" si="3"/>
        <v>27</v>
      </c>
      <c r="O11" s="279" t="s">
        <v>363</v>
      </c>
    </row>
    <row r="12" spans="1:15" ht="19.5" customHeight="1">
      <c r="A12" s="98" t="s">
        <v>13</v>
      </c>
      <c r="B12" s="72">
        <v>4</v>
      </c>
      <c r="C12" s="72">
        <v>77</v>
      </c>
      <c r="D12" s="72">
        <v>73</v>
      </c>
      <c r="E12" s="72">
        <f t="shared" si="0"/>
        <v>150</v>
      </c>
      <c r="F12" s="72">
        <v>59</v>
      </c>
      <c r="G12" s="72">
        <v>31</v>
      </c>
      <c r="H12" s="72">
        <f t="shared" si="1"/>
        <v>90</v>
      </c>
      <c r="I12" s="72">
        <v>43</v>
      </c>
      <c r="J12" s="72">
        <v>60</v>
      </c>
      <c r="K12" s="72">
        <f t="shared" si="2"/>
        <v>103</v>
      </c>
      <c r="L12" s="72">
        <v>51</v>
      </c>
      <c r="M12" s="72">
        <v>98</v>
      </c>
      <c r="N12" s="72">
        <f t="shared" si="3"/>
        <v>149</v>
      </c>
      <c r="O12" s="279" t="s">
        <v>364</v>
      </c>
    </row>
    <row r="13" spans="1:15" ht="19.5" customHeight="1">
      <c r="A13" s="98" t="s">
        <v>26</v>
      </c>
      <c r="B13" s="72">
        <v>2</v>
      </c>
      <c r="C13" s="72">
        <v>17</v>
      </c>
      <c r="D13" s="72">
        <v>12</v>
      </c>
      <c r="E13" s="72">
        <f t="shared" si="0"/>
        <v>29</v>
      </c>
      <c r="F13" s="72">
        <v>13</v>
      </c>
      <c r="G13" s="72">
        <v>2</v>
      </c>
      <c r="H13" s="72">
        <f t="shared" si="1"/>
        <v>15</v>
      </c>
      <c r="I13" s="72">
        <v>10</v>
      </c>
      <c r="J13" s="72">
        <v>10</v>
      </c>
      <c r="K13" s="72">
        <f t="shared" si="2"/>
        <v>20</v>
      </c>
      <c r="L13" s="72">
        <v>27</v>
      </c>
      <c r="M13" s="72">
        <v>34</v>
      </c>
      <c r="N13" s="72">
        <f t="shared" si="3"/>
        <v>61</v>
      </c>
      <c r="O13" s="279" t="s">
        <v>366</v>
      </c>
    </row>
    <row r="14" spans="1:15" ht="19.5" customHeight="1">
      <c r="A14" s="98" t="s">
        <v>15</v>
      </c>
      <c r="B14" s="72">
        <v>1</v>
      </c>
      <c r="C14" s="72">
        <v>17</v>
      </c>
      <c r="D14" s="72">
        <v>0</v>
      </c>
      <c r="E14" s="72">
        <f t="shared" si="0"/>
        <v>17</v>
      </c>
      <c r="F14" s="72">
        <v>11</v>
      </c>
      <c r="G14" s="72">
        <v>0</v>
      </c>
      <c r="H14" s="72">
        <f t="shared" si="1"/>
        <v>11</v>
      </c>
      <c r="I14" s="72">
        <v>10</v>
      </c>
      <c r="J14" s="72">
        <v>0</v>
      </c>
      <c r="K14" s="72">
        <f t="shared" si="2"/>
        <v>10</v>
      </c>
      <c r="L14" s="72">
        <v>11</v>
      </c>
      <c r="M14" s="72">
        <v>12</v>
      </c>
      <c r="N14" s="72">
        <f t="shared" si="3"/>
        <v>23</v>
      </c>
      <c r="O14" s="279" t="s">
        <v>367</v>
      </c>
    </row>
    <row r="15" spans="1:15" ht="19.5" customHeight="1">
      <c r="A15" s="98" t="s">
        <v>16</v>
      </c>
      <c r="B15" s="72">
        <v>1</v>
      </c>
      <c r="C15" s="72">
        <v>16</v>
      </c>
      <c r="D15" s="72">
        <v>0</v>
      </c>
      <c r="E15" s="72">
        <f t="shared" si="0"/>
        <v>16</v>
      </c>
      <c r="F15" s="72">
        <v>5</v>
      </c>
      <c r="G15" s="72">
        <v>5</v>
      </c>
      <c r="H15" s="72">
        <f t="shared" si="1"/>
        <v>10</v>
      </c>
      <c r="I15" s="72">
        <v>5</v>
      </c>
      <c r="J15" s="72">
        <v>0</v>
      </c>
      <c r="K15" s="72">
        <f t="shared" si="2"/>
        <v>5</v>
      </c>
      <c r="L15" s="72">
        <v>23</v>
      </c>
      <c r="M15" s="72">
        <v>17</v>
      </c>
      <c r="N15" s="72">
        <f t="shared" si="3"/>
        <v>40</v>
      </c>
      <c r="O15" s="279" t="s">
        <v>368</v>
      </c>
    </row>
    <row r="16" spans="1:15" ht="19.5" customHeight="1">
      <c r="A16" s="99" t="s">
        <v>17</v>
      </c>
      <c r="B16" s="72">
        <v>2</v>
      </c>
      <c r="C16" s="72">
        <v>30</v>
      </c>
      <c r="D16" s="72">
        <v>19</v>
      </c>
      <c r="E16" s="72">
        <f t="shared" si="0"/>
        <v>49</v>
      </c>
      <c r="F16" s="72">
        <v>8</v>
      </c>
      <c r="G16" s="72">
        <v>19</v>
      </c>
      <c r="H16" s="72">
        <f t="shared" si="1"/>
        <v>27</v>
      </c>
      <c r="I16" s="72">
        <v>14</v>
      </c>
      <c r="J16" s="72">
        <v>4</v>
      </c>
      <c r="K16" s="72">
        <f t="shared" si="2"/>
        <v>18</v>
      </c>
      <c r="L16" s="72">
        <v>22</v>
      </c>
      <c r="M16" s="72">
        <v>42</v>
      </c>
      <c r="N16" s="72">
        <f t="shared" si="3"/>
        <v>64</v>
      </c>
      <c r="O16" s="279" t="s">
        <v>369</v>
      </c>
    </row>
    <row r="17" spans="1:15" ht="19.5" customHeight="1">
      <c r="A17" s="99" t="s">
        <v>18</v>
      </c>
      <c r="B17" s="72">
        <v>1</v>
      </c>
      <c r="C17" s="72">
        <v>19</v>
      </c>
      <c r="D17" s="72">
        <v>0</v>
      </c>
      <c r="E17" s="72">
        <f t="shared" si="0"/>
        <v>19</v>
      </c>
      <c r="F17" s="72">
        <v>5</v>
      </c>
      <c r="G17" s="72">
        <v>8</v>
      </c>
      <c r="H17" s="72">
        <f t="shared" si="1"/>
        <v>13</v>
      </c>
      <c r="I17" s="72">
        <v>9</v>
      </c>
      <c r="J17" s="72">
        <v>0</v>
      </c>
      <c r="K17" s="72">
        <f t="shared" si="2"/>
        <v>9</v>
      </c>
      <c r="L17" s="72">
        <v>15</v>
      </c>
      <c r="M17" s="72">
        <v>11</v>
      </c>
      <c r="N17" s="72">
        <f t="shared" si="3"/>
        <v>26</v>
      </c>
      <c r="O17" s="279" t="s">
        <v>370</v>
      </c>
    </row>
    <row r="18" spans="1:15" ht="19.5" customHeight="1">
      <c r="A18" s="99" t="s">
        <v>29</v>
      </c>
      <c r="B18" s="72">
        <v>3</v>
      </c>
      <c r="C18" s="72">
        <v>14</v>
      </c>
      <c r="D18" s="72">
        <v>16</v>
      </c>
      <c r="E18" s="72">
        <f t="shared" si="0"/>
        <v>30</v>
      </c>
      <c r="F18" s="72">
        <v>4</v>
      </c>
      <c r="G18" s="72">
        <v>10</v>
      </c>
      <c r="H18" s="72">
        <f t="shared" si="1"/>
        <v>14</v>
      </c>
      <c r="I18" s="72">
        <v>9</v>
      </c>
      <c r="J18" s="72">
        <v>5</v>
      </c>
      <c r="K18" s="72">
        <f t="shared" si="2"/>
        <v>14</v>
      </c>
      <c r="L18" s="72">
        <v>31</v>
      </c>
      <c r="M18" s="72">
        <v>32</v>
      </c>
      <c r="N18" s="72">
        <f t="shared" si="3"/>
        <v>63</v>
      </c>
      <c r="O18" s="279" t="s">
        <v>371</v>
      </c>
    </row>
    <row r="19" spans="1:15" ht="19.5" customHeight="1">
      <c r="A19" s="99" t="s">
        <v>30</v>
      </c>
      <c r="B19" s="72">
        <v>1</v>
      </c>
      <c r="C19" s="72">
        <v>19</v>
      </c>
      <c r="D19" s="72">
        <v>0</v>
      </c>
      <c r="E19" s="72">
        <f t="shared" si="0"/>
        <v>19</v>
      </c>
      <c r="F19" s="72">
        <v>6</v>
      </c>
      <c r="G19" s="72">
        <v>0</v>
      </c>
      <c r="H19" s="72">
        <f t="shared" si="1"/>
        <v>6</v>
      </c>
      <c r="I19" s="72">
        <v>13</v>
      </c>
      <c r="J19" s="72">
        <v>0</v>
      </c>
      <c r="K19" s="72">
        <f t="shared" si="2"/>
        <v>13</v>
      </c>
      <c r="L19" s="72">
        <v>13</v>
      </c>
      <c r="M19" s="72">
        <v>22</v>
      </c>
      <c r="N19" s="72">
        <f t="shared" si="3"/>
        <v>35</v>
      </c>
      <c r="O19" s="279" t="s">
        <v>372</v>
      </c>
    </row>
    <row r="20" spans="1:15" ht="19.5" customHeight="1">
      <c r="A20" s="99" t="s">
        <v>31</v>
      </c>
      <c r="B20" s="72">
        <v>1</v>
      </c>
      <c r="C20" s="72">
        <v>0</v>
      </c>
      <c r="D20" s="72">
        <v>0</v>
      </c>
      <c r="E20" s="72">
        <f t="shared" si="0"/>
        <v>0</v>
      </c>
      <c r="F20" s="72">
        <v>0</v>
      </c>
      <c r="G20" s="72">
        <v>0</v>
      </c>
      <c r="H20" s="72">
        <f t="shared" si="1"/>
        <v>0</v>
      </c>
      <c r="I20" s="72">
        <v>0</v>
      </c>
      <c r="J20" s="72">
        <v>0</v>
      </c>
      <c r="K20" s="72">
        <f t="shared" si="2"/>
        <v>0</v>
      </c>
      <c r="L20" s="72">
        <v>8</v>
      </c>
      <c r="M20" s="72">
        <v>3</v>
      </c>
      <c r="N20" s="72">
        <f t="shared" si="3"/>
        <v>11</v>
      </c>
      <c r="O20" s="278" t="s">
        <v>373</v>
      </c>
    </row>
    <row r="21" spans="1:15" ht="19.5" customHeight="1" thickBot="1">
      <c r="A21" s="104" t="s">
        <v>699</v>
      </c>
      <c r="B21" s="105">
        <v>1</v>
      </c>
      <c r="C21" s="105">
        <v>16</v>
      </c>
      <c r="D21" s="105">
        <v>0</v>
      </c>
      <c r="E21" s="105">
        <f t="shared" si="0"/>
        <v>16</v>
      </c>
      <c r="F21" s="105">
        <v>8</v>
      </c>
      <c r="G21" s="105">
        <v>0</v>
      </c>
      <c r="H21" s="105">
        <f t="shared" si="1"/>
        <v>8</v>
      </c>
      <c r="I21" s="105">
        <v>4</v>
      </c>
      <c r="J21" s="105">
        <v>0</v>
      </c>
      <c r="K21" s="105">
        <f t="shared" si="2"/>
        <v>4</v>
      </c>
      <c r="L21" s="105">
        <v>4</v>
      </c>
      <c r="M21" s="105">
        <v>20</v>
      </c>
      <c r="N21" s="105">
        <f t="shared" si="3"/>
        <v>24</v>
      </c>
      <c r="O21" s="276" t="s">
        <v>698</v>
      </c>
    </row>
    <row r="22" spans="1:15" ht="19.5" customHeight="1" thickBot="1" thickTop="1">
      <c r="A22" s="101" t="s">
        <v>8</v>
      </c>
      <c r="B22" s="102">
        <f>SUM(B8:B21)</f>
        <v>22</v>
      </c>
      <c r="C22" s="102">
        <f aca="true" t="shared" si="4" ref="C22:N22">SUM(C8:C21)</f>
        <v>303</v>
      </c>
      <c r="D22" s="102">
        <f t="shared" si="4"/>
        <v>150</v>
      </c>
      <c r="E22" s="102">
        <f t="shared" si="4"/>
        <v>453</v>
      </c>
      <c r="F22" s="102">
        <f t="shared" si="4"/>
        <v>192</v>
      </c>
      <c r="G22" s="102">
        <f t="shared" si="4"/>
        <v>105</v>
      </c>
      <c r="H22" s="102">
        <f t="shared" si="4"/>
        <v>297</v>
      </c>
      <c r="I22" s="102">
        <f t="shared" si="4"/>
        <v>131</v>
      </c>
      <c r="J22" s="102">
        <f t="shared" si="4"/>
        <v>79</v>
      </c>
      <c r="K22" s="102">
        <f t="shared" si="4"/>
        <v>210</v>
      </c>
      <c r="L22" s="102">
        <f t="shared" si="4"/>
        <v>251</v>
      </c>
      <c r="M22" s="102">
        <f t="shared" si="4"/>
        <v>337</v>
      </c>
      <c r="N22" s="102">
        <f t="shared" si="4"/>
        <v>588</v>
      </c>
      <c r="O22" s="277" t="s">
        <v>374</v>
      </c>
    </row>
    <row r="23" spans="1:8" ht="19.5" customHeight="1" thickTop="1">
      <c r="A23" s="520" t="s">
        <v>688</v>
      </c>
      <c r="B23" s="520"/>
      <c r="C23" s="520"/>
      <c r="E23" s="11"/>
      <c r="F23" s="11"/>
      <c r="G23" s="11"/>
      <c r="H23" s="11"/>
    </row>
    <row r="24" spans="5:8" ht="0.75" customHeight="1">
      <c r="E24" s="45">
        <f>SUM(C24:D24)</f>
        <v>0</v>
      </c>
      <c r="F24" s="51"/>
      <c r="G24" s="51"/>
      <c r="H24" s="51"/>
    </row>
    <row r="25" spans="5:8" ht="12.75">
      <c r="E25" s="11"/>
      <c r="F25" s="11"/>
      <c r="G25" s="11"/>
      <c r="H25" s="11"/>
    </row>
  </sheetData>
  <sheetProtection/>
  <mergeCells count="15">
    <mergeCell ref="C5:E5"/>
    <mergeCell ref="F5:H5"/>
    <mergeCell ref="A23:C23"/>
    <mergeCell ref="I5:K5"/>
    <mergeCell ref="L5:N5"/>
    <mergeCell ref="A1:O1"/>
    <mergeCell ref="A2:O2"/>
    <mergeCell ref="F4:H4"/>
    <mergeCell ref="L4:N4"/>
    <mergeCell ref="I4:K4"/>
    <mergeCell ref="A3:N3"/>
    <mergeCell ref="A4:A6"/>
    <mergeCell ref="B4:B6"/>
    <mergeCell ref="C4:E4"/>
    <mergeCell ref="O4:O7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>&amp;C&amp;"Arial,Bold"&amp;12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W25"/>
  <sheetViews>
    <sheetView rightToLeft="1" view="pageBreakPreview" zoomScale="80" zoomScaleNormal="80" zoomScaleSheetLayoutView="80" zoomScalePageLayoutView="0" workbookViewId="0" topLeftCell="A1">
      <selection activeCell="S10" sqref="S10"/>
    </sheetView>
  </sheetViews>
  <sheetFormatPr defaultColWidth="9.140625" defaultRowHeight="12.75"/>
  <cols>
    <col min="1" max="1" width="12.421875" style="0" customWidth="1"/>
    <col min="2" max="18" width="7.140625" style="0" customWidth="1"/>
    <col min="19" max="19" width="16.7109375" style="0" bestFit="1" customWidth="1"/>
  </cols>
  <sheetData>
    <row r="1" spans="1:18" s="1" customFormat="1" ht="19.5" customHeight="1">
      <c r="A1" s="538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18" ht="21.75" customHeight="1">
      <c r="A2" s="538" t="s">
        <v>265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9" ht="21.75" customHeight="1">
      <c r="A3" s="528" t="s">
        <v>585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</row>
    <row r="4" spans="1:19" ht="21.75" customHeight="1" thickBot="1">
      <c r="A4" s="537" t="s">
        <v>319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305" t="s">
        <v>579</v>
      </c>
    </row>
    <row r="5" spans="1:19" ht="19.5" customHeight="1" thickTop="1">
      <c r="A5" s="533" t="s">
        <v>1</v>
      </c>
      <c r="B5" s="536" t="s">
        <v>67</v>
      </c>
      <c r="C5" s="536"/>
      <c r="D5" s="536" t="s">
        <v>49</v>
      </c>
      <c r="E5" s="536"/>
      <c r="F5" s="536" t="s">
        <v>50</v>
      </c>
      <c r="G5" s="536"/>
      <c r="H5" s="536" t="s">
        <v>51</v>
      </c>
      <c r="I5" s="536"/>
      <c r="J5" s="536" t="s">
        <v>52</v>
      </c>
      <c r="K5" s="536"/>
      <c r="L5" s="536" t="s">
        <v>53</v>
      </c>
      <c r="M5" s="536"/>
      <c r="N5" s="536" t="s">
        <v>54</v>
      </c>
      <c r="O5" s="536"/>
      <c r="P5" s="530" t="s">
        <v>8</v>
      </c>
      <c r="Q5" s="530"/>
      <c r="R5" s="530"/>
      <c r="S5" s="458" t="s">
        <v>360</v>
      </c>
    </row>
    <row r="6" spans="1:19" ht="19.5" customHeight="1">
      <c r="A6" s="53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532" t="s">
        <v>641</v>
      </c>
      <c r="Q6" s="532"/>
      <c r="R6" s="532"/>
      <c r="S6" s="459"/>
    </row>
    <row r="7" spans="1:19" s="11" customFormat="1" ht="19.5" customHeight="1">
      <c r="A7" s="534"/>
      <c r="B7" s="92" t="s">
        <v>114</v>
      </c>
      <c r="C7" s="92" t="s">
        <v>637</v>
      </c>
      <c r="D7" s="92" t="s">
        <v>114</v>
      </c>
      <c r="E7" s="92" t="s">
        <v>637</v>
      </c>
      <c r="F7" s="92" t="s">
        <v>114</v>
      </c>
      <c r="G7" s="92" t="s">
        <v>637</v>
      </c>
      <c r="H7" s="92" t="s">
        <v>114</v>
      </c>
      <c r="I7" s="92" t="s">
        <v>637</v>
      </c>
      <c r="J7" s="92" t="s">
        <v>114</v>
      </c>
      <c r="K7" s="92" t="s">
        <v>637</v>
      </c>
      <c r="L7" s="92" t="s">
        <v>114</v>
      </c>
      <c r="M7" s="92" t="s">
        <v>637</v>
      </c>
      <c r="N7" s="92" t="s">
        <v>114</v>
      </c>
      <c r="O7" s="92" t="s">
        <v>637</v>
      </c>
      <c r="P7" s="92" t="s">
        <v>114</v>
      </c>
      <c r="Q7" s="92" t="s">
        <v>637</v>
      </c>
      <c r="R7" s="97" t="s">
        <v>41</v>
      </c>
      <c r="S7" s="459"/>
    </row>
    <row r="8" spans="1:19" s="11" customFormat="1" ht="19.5" customHeight="1" thickBot="1">
      <c r="A8" s="535"/>
      <c r="B8" s="290" t="s">
        <v>392</v>
      </c>
      <c r="C8" s="291" t="s">
        <v>393</v>
      </c>
      <c r="D8" s="290" t="s">
        <v>392</v>
      </c>
      <c r="E8" s="291" t="s">
        <v>393</v>
      </c>
      <c r="F8" s="290" t="s">
        <v>392</v>
      </c>
      <c r="G8" s="291" t="s">
        <v>393</v>
      </c>
      <c r="H8" s="290" t="s">
        <v>392</v>
      </c>
      <c r="I8" s="291" t="s">
        <v>393</v>
      </c>
      <c r="J8" s="290" t="s">
        <v>392</v>
      </c>
      <c r="K8" s="291" t="s">
        <v>393</v>
      </c>
      <c r="L8" s="290" t="s">
        <v>392</v>
      </c>
      <c r="M8" s="291" t="s">
        <v>393</v>
      </c>
      <c r="N8" s="290" t="s">
        <v>392</v>
      </c>
      <c r="O8" s="291" t="s">
        <v>393</v>
      </c>
      <c r="P8" s="290" t="s">
        <v>392</v>
      </c>
      <c r="Q8" s="291" t="s">
        <v>393</v>
      </c>
      <c r="R8" s="290" t="s">
        <v>394</v>
      </c>
      <c r="S8" s="494"/>
    </row>
    <row r="9" spans="1:19" s="11" customFormat="1" ht="19.5" customHeight="1" thickBot="1" thickTop="1">
      <c r="A9" s="88" t="s">
        <v>354</v>
      </c>
      <c r="B9" s="103">
        <v>8</v>
      </c>
      <c r="C9" s="103">
        <v>1</v>
      </c>
      <c r="D9" s="103">
        <v>16</v>
      </c>
      <c r="E9" s="103">
        <v>4</v>
      </c>
      <c r="F9" s="103">
        <v>4</v>
      </c>
      <c r="G9" s="103">
        <v>9</v>
      </c>
      <c r="H9" s="103">
        <v>11</v>
      </c>
      <c r="I9" s="103">
        <v>6</v>
      </c>
      <c r="J9" s="103">
        <v>1</v>
      </c>
      <c r="K9" s="103">
        <v>7</v>
      </c>
      <c r="L9" s="103">
        <v>0</v>
      </c>
      <c r="M9" s="103">
        <v>3</v>
      </c>
      <c r="N9" s="103">
        <v>1</v>
      </c>
      <c r="O9" s="103">
        <v>0</v>
      </c>
      <c r="P9" s="103">
        <f>N9+L9+J9+H9+F9+D9+B9</f>
        <v>41</v>
      </c>
      <c r="Q9" s="103">
        <f>O9+M9+K9+I9+G9+E9+C9</f>
        <v>30</v>
      </c>
      <c r="R9" s="103">
        <f>SUM(P9:Q9)</f>
        <v>71</v>
      </c>
      <c r="S9" s="286" t="s">
        <v>361</v>
      </c>
    </row>
    <row r="10" spans="1:19" s="11" customFormat="1" ht="19.5" customHeight="1" thickTop="1">
      <c r="A10" s="98" t="s">
        <v>311</v>
      </c>
      <c r="B10" s="72">
        <v>0</v>
      </c>
      <c r="C10" s="72">
        <v>0</v>
      </c>
      <c r="D10" s="72">
        <v>2</v>
      </c>
      <c r="E10" s="72">
        <v>0</v>
      </c>
      <c r="F10" s="72">
        <v>2</v>
      </c>
      <c r="G10" s="72">
        <v>0</v>
      </c>
      <c r="H10" s="72">
        <v>1</v>
      </c>
      <c r="I10" s="72">
        <v>0</v>
      </c>
      <c r="J10" s="72">
        <v>2</v>
      </c>
      <c r="K10" s="72">
        <v>0</v>
      </c>
      <c r="L10" s="72">
        <v>1</v>
      </c>
      <c r="M10" s="72">
        <v>0</v>
      </c>
      <c r="N10" s="72">
        <v>0</v>
      </c>
      <c r="O10" s="72">
        <v>0</v>
      </c>
      <c r="P10" s="72">
        <f aca="true" t="shared" si="0" ref="P10:P22">N10+L10+J10+H10+F10+D10+B10</f>
        <v>8</v>
      </c>
      <c r="Q10" s="72">
        <f aca="true" t="shared" si="1" ref="Q10:Q22">O10+M10+K10+I10+G10+E10+C10</f>
        <v>0</v>
      </c>
      <c r="R10" s="72">
        <f aca="true" t="shared" si="2" ref="R10:R22">SUM(P10:Q10)</f>
        <v>8</v>
      </c>
      <c r="S10" s="275" t="s">
        <v>701</v>
      </c>
    </row>
    <row r="11" spans="1:19" s="11" customFormat="1" ht="19.5" customHeight="1">
      <c r="A11" s="98" t="s">
        <v>24</v>
      </c>
      <c r="B11" s="72">
        <v>0</v>
      </c>
      <c r="C11" s="72">
        <v>0</v>
      </c>
      <c r="D11" s="72">
        <v>0</v>
      </c>
      <c r="E11" s="72">
        <v>0</v>
      </c>
      <c r="F11" s="72">
        <v>2</v>
      </c>
      <c r="G11" s="72">
        <v>0</v>
      </c>
      <c r="H11" s="72">
        <v>7</v>
      </c>
      <c r="I11" s="72">
        <v>0</v>
      </c>
      <c r="J11" s="72">
        <v>5</v>
      </c>
      <c r="K11" s="72">
        <v>0</v>
      </c>
      <c r="L11" s="72">
        <v>3</v>
      </c>
      <c r="M11" s="72">
        <v>0</v>
      </c>
      <c r="N11" s="72">
        <v>1</v>
      </c>
      <c r="O11" s="72">
        <v>0</v>
      </c>
      <c r="P11" s="72">
        <f t="shared" si="0"/>
        <v>18</v>
      </c>
      <c r="Q11" s="72">
        <f t="shared" si="1"/>
        <v>0</v>
      </c>
      <c r="R11" s="72">
        <f t="shared" si="2"/>
        <v>18</v>
      </c>
      <c r="S11" s="287" t="s">
        <v>362</v>
      </c>
    </row>
    <row r="12" spans="1:19" s="11" customFormat="1" ht="19.5" customHeight="1">
      <c r="A12" s="98" t="s">
        <v>35</v>
      </c>
      <c r="B12" s="72">
        <v>0</v>
      </c>
      <c r="C12" s="72">
        <v>0</v>
      </c>
      <c r="D12" s="72">
        <v>0</v>
      </c>
      <c r="E12" s="72">
        <v>0</v>
      </c>
      <c r="F12" s="72">
        <v>3</v>
      </c>
      <c r="G12" s="72">
        <v>0</v>
      </c>
      <c r="H12" s="72">
        <v>3</v>
      </c>
      <c r="I12" s="72">
        <v>0</v>
      </c>
      <c r="J12" s="72">
        <v>3</v>
      </c>
      <c r="K12" s="72">
        <v>0</v>
      </c>
      <c r="L12" s="72">
        <v>2</v>
      </c>
      <c r="M12" s="72">
        <v>0</v>
      </c>
      <c r="N12" s="72">
        <v>0</v>
      </c>
      <c r="O12" s="72">
        <v>0</v>
      </c>
      <c r="P12" s="72">
        <f t="shared" si="0"/>
        <v>11</v>
      </c>
      <c r="Q12" s="72">
        <f t="shared" si="1"/>
        <v>0</v>
      </c>
      <c r="R12" s="72">
        <f t="shared" si="2"/>
        <v>11</v>
      </c>
      <c r="S12" s="287" t="s">
        <v>363</v>
      </c>
    </row>
    <row r="13" spans="1:19" s="11" customFormat="1" ht="19.5" customHeight="1">
      <c r="A13" s="98" t="s">
        <v>25</v>
      </c>
      <c r="B13" s="72">
        <v>14</v>
      </c>
      <c r="C13" s="72">
        <v>16</v>
      </c>
      <c r="D13" s="72">
        <v>12</v>
      </c>
      <c r="E13" s="72">
        <v>10</v>
      </c>
      <c r="F13" s="72">
        <v>19</v>
      </c>
      <c r="G13" s="72">
        <v>18</v>
      </c>
      <c r="H13" s="72">
        <v>13</v>
      </c>
      <c r="I13" s="72">
        <v>9</v>
      </c>
      <c r="J13" s="72">
        <v>10</v>
      </c>
      <c r="K13" s="72">
        <v>9</v>
      </c>
      <c r="L13" s="72">
        <v>5</v>
      </c>
      <c r="M13" s="72">
        <v>10</v>
      </c>
      <c r="N13" s="72">
        <v>4</v>
      </c>
      <c r="O13" s="72">
        <v>1</v>
      </c>
      <c r="P13" s="72">
        <f t="shared" si="0"/>
        <v>77</v>
      </c>
      <c r="Q13" s="72">
        <f t="shared" si="1"/>
        <v>73</v>
      </c>
      <c r="R13" s="72">
        <f t="shared" si="2"/>
        <v>150</v>
      </c>
      <c r="S13" s="287" t="s">
        <v>364</v>
      </c>
    </row>
    <row r="14" spans="1:19" s="11" customFormat="1" ht="19.5" customHeight="1">
      <c r="A14" s="98" t="s">
        <v>26</v>
      </c>
      <c r="B14" s="72">
        <v>0</v>
      </c>
      <c r="C14" s="72">
        <v>0</v>
      </c>
      <c r="D14" s="72">
        <v>0</v>
      </c>
      <c r="E14" s="72">
        <v>1</v>
      </c>
      <c r="F14" s="72">
        <v>4</v>
      </c>
      <c r="G14" s="72">
        <v>3</v>
      </c>
      <c r="H14" s="72">
        <v>7</v>
      </c>
      <c r="I14" s="72">
        <v>4</v>
      </c>
      <c r="J14" s="72">
        <v>6</v>
      </c>
      <c r="K14" s="72">
        <v>3</v>
      </c>
      <c r="L14" s="72">
        <v>0</v>
      </c>
      <c r="M14" s="72">
        <v>1</v>
      </c>
      <c r="N14" s="72">
        <v>0</v>
      </c>
      <c r="O14" s="72">
        <v>0</v>
      </c>
      <c r="P14" s="72">
        <f t="shared" si="0"/>
        <v>17</v>
      </c>
      <c r="Q14" s="72">
        <f t="shared" si="1"/>
        <v>12</v>
      </c>
      <c r="R14" s="72">
        <f t="shared" si="2"/>
        <v>29</v>
      </c>
      <c r="S14" s="287" t="s">
        <v>366</v>
      </c>
    </row>
    <row r="15" spans="1:19" s="11" customFormat="1" ht="19.5" customHeight="1">
      <c r="A15" s="98" t="s">
        <v>27</v>
      </c>
      <c r="B15" s="72">
        <v>0</v>
      </c>
      <c r="C15" s="72">
        <v>0</v>
      </c>
      <c r="D15" s="72">
        <v>1</v>
      </c>
      <c r="E15" s="72">
        <v>0</v>
      </c>
      <c r="F15" s="72">
        <v>3</v>
      </c>
      <c r="G15" s="72">
        <v>0</v>
      </c>
      <c r="H15" s="72">
        <v>6</v>
      </c>
      <c r="I15" s="72">
        <v>0</v>
      </c>
      <c r="J15" s="72">
        <v>7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f t="shared" si="0"/>
        <v>17</v>
      </c>
      <c r="Q15" s="72">
        <f t="shared" si="1"/>
        <v>0</v>
      </c>
      <c r="R15" s="72">
        <f t="shared" si="2"/>
        <v>17</v>
      </c>
      <c r="S15" s="287" t="s">
        <v>367</v>
      </c>
    </row>
    <row r="16" spans="1:19" s="11" customFormat="1" ht="19.5" customHeight="1">
      <c r="A16" s="98" t="s">
        <v>28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4</v>
      </c>
      <c r="I16" s="72">
        <v>0</v>
      </c>
      <c r="J16" s="72">
        <v>10</v>
      </c>
      <c r="K16" s="72">
        <v>0</v>
      </c>
      <c r="L16" s="72">
        <v>1</v>
      </c>
      <c r="M16" s="72">
        <v>0</v>
      </c>
      <c r="N16" s="72">
        <v>1</v>
      </c>
      <c r="O16" s="72">
        <v>0</v>
      </c>
      <c r="P16" s="72">
        <f t="shared" si="0"/>
        <v>16</v>
      </c>
      <c r="Q16" s="72">
        <f t="shared" si="1"/>
        <v>0</v>
      </c>
      <c r="R16" s="72">
        <f t="shared" si="2"/>
        <v>16</v>
      </c>
      <c r="S16" s="287" t="s">
        <v>368</v>
      </c>
    </row>
    <row r="17" spans="1:19" s="11" customFormat="1" ht="19.5" customHeight="1">
      <c r="A17" s="99" t="s">
        <v>17</v>
      </c>
      <c r="B17" s="72">
        <v>0</v>
      </c>
      <c r="C17" s="72">
        <v>0</v>
      </c>
      <c r="D17" s="72">
        <v>0</v>
      </c>
      <c r="E17" s="72">
        <v>0</v>
      </c>
      <c r="F17" s="72">
        <v>5</v>
      </c>
      <c r="G17" s="72">
        <v>4</v>
      </c>
      <c r="H17" s="72">
        <v>11</v>
      </c>
      <c r="I17" s="72">
        <v>9</v>
      </c>
      <c r="J17" s="72">
        <v>10</v>
      </c>
      <c r="K17" s="72">
        <v>6</v>
      </c>
      <c r="L17" s="72">
        <v>4</v>
      </c>
      <c r="M17" s="72">
        <v>0</v>
      </c>
      <c r="N17" s="72">
        <v>0</v>
      </c>
      <c r="O17" s="72">
        <v>0</v>
      </c>
      <c r="P17" s="72">
        <f t="shared" si="0"/>
        <v>30</v>
      </c>
      <c r="Q17" s="72">
        <f t="shared" si="1"/>
        <v>19</v>
      </c>
      <c r="R17" s="72">
        <f t="shared" si="2"/>
        <v>49</v>
      </c>
      <c r="S17" s="287" t="s">
        <v>369</v>
      </c>
    </row>
    <row r="18" spans="1:19" s="11" customFormat="1" ht="19.5" customHeight="1">
      <c r="A18" s="98" t="s">
        <v>18</v>
      </c>
      <c r="B18" s="72">
        <v>0</v>
      </c>
      <c r="C18" s="72">
        <v>0</v>
      </c>
      <c r="D18" s="72">
        <v>1</v>
      </c>
      <c r="E18" s="72">
        <v>0</v>
      </c>
      <c r="F18" s="72">
        <v>5</v>
      </c>
      <c r="G18" s="72">
        <v>0</v>
      </c>
      <c r="H18" s="72">
        <v>8</v>
      </c>
      <c r="I18" s="72">
        <v>0</v>
      </c>
      <c r="J18" s="72">
        <v>4</v>
      </c>
      <c r="K18" s="72">
        <v>0</v>
      </c>
      <c r="L18" s="72">
        <v>1</v>
      </c>
      <c r="M18" s="72">
        <v>0</v>
      </c>
      <c r="N18" s="72">
        <v>0</v>
      </c>
      <c r="O18" s="72">
        <v>0</v>
      </c>
      <c r="P18" s="72">
        <f t="shared" si="0"/>
        <v>19</v>
      </c>
      <c r="Q18" s="72">
        <f t="shared" si="1"/>
        <v>0</v>
      </c>
      <c r="R18" s="72">
        <f t="shared" si="2"/>
        <v>19</v>
      </c>
      <c r="S18" s="287" t="s">
        <v>370</v>
      </c>
    </row>
    <row r="19" spans="1:19" s="11" customFormat="1" ht="19.5" customHeight="1">
      <c r="A19" s="98" t="s">
        <v>29</v>
      </c>
      <c r="B19" s="72">
        <v>1</v>
      </c>
      <c r="C19" s="72">
        <v>0</v>
      </c>
      <c r="D19" s="72">
        <v>2</v>
      </c>
      <c r="E19" s="72">
        <v>3</v>
      </c>
      <c r="F19" s="72">
        <v>3</v>
      </c>
      <c r="G19" s="72">
        <v>2</v>
      </c>
      <c r="H19" s="72">
        <v>6</v>
      </c>
      <c r="I19" s="72">
        <v>6</v>
      </c>
      <c r="J19" s="72">
        <v>2</v>
      </c>
      <c r="K19" s="72">
        <v>3</v>
      </c>
      <c r="L19" s="72">
        <v>0</v>
      </c>
      <c r="M19" s="72">
        <v>2</v>
      </c>
      <c r="N19" s="72">
        <v>0</v>
      </c>
      <c r="O19" s="72">
        <v>0</v>
      </c>
      <c r="P19" s="72">
        <f t="shared" si="0"/>
        <v>14</v>
      </c>
      <c r="Q19" s="72">
        <f t="shared" si="1"/>
        <v>16</v>
      </c>
      <c r="R19" s="72">
        <f t="shared" si="2"/>
        <v>30</v>
      </c>
      <c r="S19" s="287" t="s">
        <v>371</v>
      </c>
    </row>
    <row r="20" spans="1:19" s="11" customFormat="1" ht="19.5" customHeight="1">
      <c r="A20" s="98" t="s">
        <v>30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4</v>
      </c>
      <c r="I20" s="72">
        <v>0</v>
      </c>
      <c r="J20" s="72">
        <v>6</v>
      </c>
      <c r="K20" s="72">
        <v>0</v>
      </c>
      <c r="L20" s="72">
        <v>9</v>
      </c>
      <c r="M20" s="72">
        <v>0</v>
      </c>
      <c r="N20" s="72">
        <v>0</v>
      </c>
      <c r="O20" s="72">
        <v>0</v>
      </c>
      <c r="P20" s="72">
        <f t="shared" si="0"/>
        <v>19</v>
      </c>
      <c r="Q20" s="72">
        <f t="shared" si="1"/>
        <v>0</v>
      </c>
      <c r="R20" s="72">
        <f t="shared" si="2"/>
        <v>19</v>
      </c>
      <c r="S20" s="287" t="s">
        <v>372</v>
      </c>
    </row>
    <row r="21" spans="1:23" ht="19.5" customHeight="1">
      <c r="A21" s="98" t="s">
        <v>31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f t="shared" si="0"/>
        <v>0</v>
      </c>
      <c r="Q21" s="72">
        <f t="shared" si="1"/>
        <v>0</v>
      </c>
      <c r="R21" s="72">
        <f t="shared" si="2"/>
        <v>0</v>
      </c>
      <c r="S21" s="334" t="s">
        <v>373</v>
      </c>
      <c r="U21" s="11"/>
      <c r="V21" s="11"/>
      <c r="W21" s="11"/>
    </row>
    <row r="22" spans="1:23" ht="19.5" customHeight="1" thickBot="1">
      <c r="A22" s="104" t="s">
        <v>700</v>
      </c>
      <c r="B22" s="105">
        <v>0</v>
      </c>
      <c r="C22" s="105">
        <v>0</v>
      </c>
      <c r="D22" s="105">
        <v>0</v>
      </c>
      <c r="E22" s="105">
        <v>0</v>
      </c>
      <c r="F22" s="105">
        <v>3</v>
      </c>
      <c r="G22" s="105">
        <v>0</v>
      </c>
      <c r="H22" s="105">
        <v>6</v>
      </c>
      <c r="I22" s="105">
        <v>0</v>
      </c>
      <c r="J22" s="105">
        <v>5</v>
      </c>
      <c r="K22" s="105">
        <v>0</v>
      </c>
      <c r="L22" s="105">
        <v>2</v>
      </c>
      <c r="M22" s="105">
        <v>0</v>
      </c>
      <c r="N22" s="105">
        <v>0</v>
      </c>
      <c r="O22" s="105">
        <v>0</v>
      </c>
      <c r="P22" s="105">
        <f t="shared" si="0"/>
        <v>16</v>
      </c>
      <c r="Q22" s="105">
        <f t="shared" si="1"/>
        <v>0</v>
      </c>
      <c r="R22" s="105">
        <f t="shared" si="2"/>
        <v>16</v>
      </c>
      <c r="S22" s="276" t="s">
        <v>698</v>
      </c>
      <c r="U22" s="11"/>
      <c r="V22" s="11"/>
      <c r="W22" s="11"/>
    </row>
    <row r="23" spans="1:23" ht="19.5" customHeight="1" thickBot="1" thickTop="1">
      <c r="A23" s="110" t="s">
        <v>0</v>
      </c>
      <c r="B23" s="94">
        <f>SUM(B9:B22)</f>
        <v>23</v>
      </c>
      <c r="C23" s="94">
        <f aca="true" t="shared" si="3" ref="C23:R23">SUM(C9:C22)</f>
        <v>17</v>
      </c>
      <c r="D23" s="94">
        <f t="shared" si="3"/>
        <v>34</v>
      </c>
      <c r="E23" s="94">
        <f t="shared" si="3"/>
        <v>18</v>
      </c>
      <c r="F23" s="94">
        <f t="shared" si="3"/>
        <v>53</v>
      </c>
      <c r="G23" s="94">
        <f t="shared" si="3"/>
        <v>36</v>
      </c>
      <c r="H23" s="94">
        <f t="shared" si="3"/>
        <v>87</v>
      </c>
      <c r="I23" s="94">
        <f t="shared" si="3"/>
        <v>34</v>
      </c>
      <c r="J23" s="94">
        <f t="shared" si="3"/>
        <v>71</v>
      </c>
      <c r="K23" s="94">
        <f t="shared" si="3"/>
        <v>28</v>
      </c>
      <c r="L23" s="94">
        <f t="shared" si="3"/>
        <v>28</v>
      </c>
      <c r="M23" s="94">
        <f t="shared" si="3"/>
        <v>16</v>
      </c>
      <c r="N23" s="94">
        <f t="shared" si="3"/>
        <v>7</v>
      </c>
      <c r="O23" s="94">
        <f t="shared" si="3"/>
        <v>1</v>
      </c>
      <c r="P23" s="94">
        <f t="shared" si="3"/>
        <v>303</v>
      </c>
      <c r="Q23" s="94">
        <f t="shared" si="3"/>
        <v>150</v>
      </c>
      <c r="R23" s="94">
        <f t="shared" si="3"/>
        <v>453</v>
      </c>
      <c r="S23" s="285" t="s">
        <v>374</v>
      </c>
      <c r="U23" s="11"/>
      <c r="V23" s="11"/>
      <c r="W23" s="11"/>
    </row>
    <row r="24" spans="1:23" ht="25.5" thickTop="1">
      <c r="A24" s="520" t="s">
        <v>688</v>
      </c>
      <c r="B24" s="520"/>
      <c r="C24" s="52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U24" s="11"/>
      <c r="V24" s="11"/>
      <c r="W24" s="11"/>
    </row>
    <row r="25" spans="21:23" ht="0.75" customHeight="1">
      <c r="U25" s="11"/>
      <c r="V25" s="11"/>
      <c r="W25" s="11"/>
    </row>
  </sheetData>
  <sheetProtection/>
  <mergeCells count="16">
    <mergeCell ref="A1:R1"/>
    <mergeCell ref="A2:R2"/>
    <mergeCell ref="P5:R5"/>
    <mergeCell ref="B5:C5"/>
    <mergeCell ref="D5:E5"/>
    <mergeCell ref="A24:C24"/>
    <mergeCell ref="F5:G5"/>
    <mergeCell ref="N5:O5"/>
    <mergeCell ref="J5:K5"/>
    <mergeCell ref="L5:M5"/>
    <mergeCell ref="A3:S3"/>
    <mergeCell ref="S5:S8"/>
    <mergeCell ref="P6:R6"/>
    <mergeCell ref="A5:A8"/>
    <mergeCell ref="H5:I5"/>
    <mergeCell ref="A4:R4"/>
  </mergeCells>
  <printOptions horizontalCentered="1"/>
  <pageMargins left="1" right="1" top="1.5" bottom="1" header="1.5" footer="1"/>
  <pageSetup horizontalDpi="600" verticalDpi="600" orientation="landscape" paperSize="9" scale="80" r:id="rId1"/>
  <headerFooter alignWithMargins="0">
    <oddFooter xml:space="preserve">&amp;C&amp;"Arial,Bold"&amp;12 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molsa</dc:creator>
  <cp:keywords/>
  <dc:description/>
  <cp:lastModifiedBy>Layla Mohammed</cp:lastModifiedBy>
  <cp:lastPrinted>2002-01-13T19:26:24Z</cp:lastPrinted>
  <dcterms:created xsi:type="dcterms:W3CDTF">2012-02-26T19:26:20Z</dcterms:created>
  <dcterms:modified xsi:type="dcterms:W3CDTF">2002-01-14T17:19:53Z</dcterms:modified>
  <cp:category/>
  <cp:version/>
  <cp:contentType/>
  <cp:contentStatus/>
</cp:coreProperties>
</file>